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yamoto\Desktop\"/>
    </mc:Choice>
  </mc:AlternateContent>
  <bookViews>
    <workbookView xWindow="0" yWindow="0" windowWidth="19200" windowHeight="7920" tabRatio="866"/>
  </bookViews>
  <sheets>
    <sheet name="登録マスターデーター" sheetId="1" r:id="rId1"/>
    <sheet name="登録名簿" sheetId="12" r:id="rId2"/>
    <sheet name="個人戦申込用（県協会）カーニバル１枚目" sheetId="13" r:id="rId3"/>
    <sheet name="個人戦申込用（県協会）カーニバル２枚目" sheetId="8" r:id="rId4"/>
    <sheet name="エントリー読込中継" sheetId="19" r:id="rId5"/>
  </sheets>
  <externalReferences>
    <externalReference r:id="rId6"/>
    <externalReference r:id="rId7"/>
    <externalReference r:id="rId8"/>
  </externalReferences>
  <definedNames>
    <definedName name="_xlnm._FilterDatabase" localSheetId="0" hidden="1">登録マスターデーター!$A$1:$AP$92</definedName>
    <definedName name="danntai" localSheetId="0">登録マスターデーター!$U$95:$V$353</definedName>
    <definedName name="hyousi">'[1]チーム名(男子)'!$B$121:$B$126</definedName>
    <definedName name="M10L">'[2]チーム名(男子)'!$B$115:$B$120</definedName>
    <definedName name="M10R">'[2]チーム名(男子)'!$B$121:$B$126</definedName>
    <definedName name="M11L">'[2]チーム名(男子)'!$B$128:$B$133</definedName>
    <definedName name="M11R">'[2]チーム名(男子)'!$B$134:$B$139</definedName>
    <definedName name="M12L">'[2]チーム名(男子)'!$B$141:$B$146</definedName>
    <definedName name="M12R">'[2]チーム名(男子)'!$B$147:$B$152</definedName>
    <definedName name="M13L">'[2]チーム名(男子)'!$B$154:$B$159</definedName>
    <definedName name="M13R">'[2]チーム名(男子)'!$B$160:$B$165</definedName>
    <definedName name="M1RL">'[2]チーム名(男子)'!$B$2:$B$9</definedName>
    <definedName name="M2L">'[2]チーム名(男子)'!$B$11:$B$16</definedName>
    <definedName name="M2R">'[2]チーム名(男子)'!$B$17:$B$22</definedName>
    <definedName name="M3L">'[2]チーム名(男子)'!$B$24:$B$29</definedName>
    <definedName name="M3R">'[2]チーム名(男子)'!$B$30:$B$35</definedName>
    <definedName name="M4L">'[2]チーム名(男子)'!$B$37:$B$42</definedName>
    <definedName name="M4R">'[2]チーム名(男子)'!$B$43:$B$48</definedName>
    <definedName name="M5L">'[2]チーム名(男子)'!$B$50:$B$55</definedName>
    <definedName name="M5R">'[2]チーム名(男子)'!$B$56:$B$61</definedName>
    <definedName name="M6L">'[2]チーム名(男子)'!$B$63:$B$68</definedName>
    <definedName name="M6R">'[2]チーム名(男子)'!$B$69:$B$74</definedName>
    <definedName name="M7L">'[2]チーム名(男子)'!$B$76:$B$81</definedName>
    <definedName name="M7R">'[2]チーム名(男子)'!$B$82:$B$87</definedName>
    <definedName name="M8L">'[2]チーム名(男子)'!$B$89:$B$94</definedName>
    <definedName name="M8R">'[2]チーム名(男子)'!$B$95:$B$100</definedName>
    <definedName name="M9L">'[2]チーム名(男子)'!$B$102:$B$107</definedName>
    <definedName name="M9R">'[2]チーム名(男子)'!$B$108:$B$113</definedName>
    <definedName name="_xlnm.Print_Area" localSheetId="2">'個人戦申込用（県協会）カーニバル１枚目'!$A$1:$J$50</definedName>
    <definedName name="_xlnm.Print_Area" localSheetId="3">'個人戦申込用（県協会）カーニバル２枚目'!$A$1:$J$50</definedName>
    <definedName name="Print_Area_3">#REF!</definedName>
    <definedName name="なし">'[2]チーム名(男子)'!$B$115:$B$120</definedName>
    <definedName name="表紙56">'[3]チーム名(男子)'!$B$128:$B$133</definedName>
  </definedNames>
  <calcPr calcId="152511"/>
</workbook>
</file>

<file path=xl/calcChain.xml><?xml version="1.0" encoding="utf-8"?>
<calcChain xmlns="http://schemas.openxmlformats.org/spreadsheetml/2006/main">
  <c r="B11" i="1" l="1"/>
  <c r="A16" i="19"/>
  <c r="C16" i="19"/>
  <c r="H16" i="19"/>
  <c r="A17" i="19"/>
  <c r="C17" i="19"/>
  <c r="H17" i="19"/>
  <c r="A18" i="19"/>
  <c r="C18" i="19"/>
  <c r="H18" i="19"/>
  <c r="A19" i="19"/>
  <c r="C19" i="19"/>
  <c r="H19" i="19"/>
  <c r="A20" i="19"/>
  <c r="C20" i="19"/>
  <c r="H20" i="19"/>
  <c r="A21" i="19"/>
  <c r="C21" i="19"/>
  <c r="H21" i="19"/>
  <c r="A22" i="19"/>
  <c r="C22" i="19"/>
  <c r="H22" i="19"/>
  <c r="A23" i="19"/>
  <c r="C23" i="19"/>
  <c r="H23" i="19"/>
  <c r="A24" i="19"/>
  <c r="C24" i="19"/>
  <c r="H24" i="19"/>
  <c r="A25" i="19"/>
  <c r="C25" i="19"/>
  <c r="H25" i="19"/>
  <c r="A26" i="19"/>
  <c r="C26" i="19"/>
  <c r="H26" i="19"/>
  <c r="A27" i="19"/>
  <c r="C27" i="19"/>
  <c r="H27" i="19"/>
  <c r="H15" i="19"/>
  <c r="C15" i="19"/>
  <c r="A15" i="19"/>
  <c r="A3" i="19"/>
  <c r="C3" i="19"/>
  <c r="H3" i="19"/>
  <c r="A4" i="19"/>
  <c r="C4" i="19"/>
  <c r="H4" i="19"/>
  <c r="A5" i="19"/>
  <c r="C5" i="19"/>
  <c r="H5" i="19"/>
  <c r="A6" i="19"/>
  <c r="C6" i="19"/>
  <c r="H6" i="19"/>
  <c r="A7" i="19"/>
  <c r="C7" i="19"/>
  <c r="H7" i="19"/>
  <c r="A8" i="19"/>
  <c r="C8" i="19"/>
  <c r="H8" i="19"/>
  <c r="A9" i="19"/>
  <c r="C9" i="19"/>
  <c r="H9" i="19"/>
  <c r="A10" i="19"/>
  <c r="C10" i="19"/>
  <c r="H10" i="19"/>
  <c r="A11" i="19"/>
  <c r="C11" i="19"/>
  <c r="H11" i="19"/>
  <c r="A12" i="19"/>
  <c r="C12" i="19"/>
  <c r="H12" i="19"/>
  <c r="A13" i="19"/>
  <c r="C13" i="19"/>
  <c r="H13" i="19"/>
  <c r="A14" i="19"/>
  <c r="C14" i="19"/>
  <c r="H14" i="19"/>
  <c r="H2" i="19"/>
  <c r="C2" i="19"/>
  <c r="A2" i="19"/>
  <c r="I33" i="12"/>
  <c r="B30" i="1"/>
  <c r="B31" i="1"/>
  <c r="B32" i="1"/>
  <c r="B33" i="1"/>
  <c r="P15" i="13" s="1"/>
  <c r="B34" i="1"/>
  <c r="B35" i="1"/>
  <c r="B36" i="1"/>
  <c r="B37" i="1"/>
  <c r="P19" i="13" s="1"/>
  <c r="B38" i="1"/>
  <c r="B39" i="1"/>
  <c r="B40" i="1"/>
  <c r="B29" i="1"/>
  <c r="P11" i="13" s="1"/>
  <c r="B42" i="1"/>
  <c r="B43" i="1"/>
  <c r="B44" i="1"/>
  <c r="B45" i="1"/>
  <c r="P27" i="8" s="1"/>
  <c r="B46" i="1"/>
  <c r="B47" i="1"/>
  <c r="B48" i="1"/>
  <c r="B49" i="1"/>
  <c r="P31" i="8" s="1"/>
  <c r="B50" i="1"/>
  <c r="B51" i="1"/>
  <c r="B52" i="1"/>
  <c r="B41" i="1"/>
  <c r="P23" i="8" s="1"/>
  <c r="B3" i="1"/>
  <c r="B4" i="1"/>
  <c r="B5" i="1"/>
  <c r="B6" i="1"/>
  <c r="B15" i="12" s="1"/>
  <c r="B7" i="1"/>
  <c r="B8" i="1"/>
  <c r="B9" i="1"/>
  <c r="B10" i="1"/>
  <c r="B19" i="12" s="1"/>
  <c r="B12" i="1"/>
  <c r="B13" i="1"/>
  <c r="B2" i="1"/>
  <c r="B14" i="1"/>
  <c r="B23" i="12" s="1"/>
  <c r="B15" i="1"/>
  <c r="B16" i="1"/>
  <c r="B17" i="1"/>
  <c r="B18" i="1"/>
  <c r="B27" i="12" s="1"/>
  <c r="B19" i="1"/>
  <c r="B20" i="1"/>
  <c r="B21" i="1"/>
  <c r="B22" i="1"/>
  <c r="B31" i="12" s="1"/>
  <c r="B23" i="1"/>
  <c r="B24" i="1"/>
  <c r="B25" i="1"/>
  <c r="B54" i="1"/>
  <c r="S10" i="13" s="1"/>
  <c r="B53" i="1"/>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47"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11" i="12"/>
  <c r="B81" i="1"/>
  <c r="B82" i="1"/>
  <c r="V12" i="13" s="1"/>
  <c r="B83" i="1"/>
  <c r="B84" i="1"/>
  <c r="B85" i="1"/>
  <c r="B86" i="1"/>
  <c r="V16" i="13" s="1"/>
  <c r="B87" i="1"/>
  <c r="B88" i="1"/>
  <c r="B89" i="1"/>
  <c r="B90" i="1"/>
  <c r="V20" i="13" s="1"/>
  <c r="B91" i="1"/>
  <c r="B80" i="1"/>
  <c r="B26" i="1"/>
  <c r="B27" i="1"/>
  <c r="M35" i="13" s="1"/>
  <c r="I11" i="12"/>
  <c r="J4" i="12"/>
  <c r="C13" i="12"/>
  <c r="B28" i="1"/>
  <c r="P10" i="13" s="1"/>
  <c r="B55" i="1"/>
  <c r="C3" i="12"/>
  <c r="B56" i="1"/>
  <c r="B57" i="1"/>
  <c r="S13" i="13" s="1"/>
  <c r="B58" i="1"/>
  <c r="B59" i="1"/>
  <c r="B60" i="1"/>
  <c r="B61" i="1"/>
  <c r="S17" i="13" s="1"/>
  <c r="B62" i="1"/>
  <c r="B63" i="1"/>
  <c r="B64" i="1"/>
  <c r="B65" i="1"/>
  <c r="S21" i="13" s="1"/>
  <c r="B66" i="1"/>
  <c r="B67" i="1"/>
  <c r="B68" i="1"/>
  <c r="B69" i="1"/>
  <c r="S25" i="8" s="1"/>
  <c r="B70" i="1"/>
  <c r="B71" i="1"/>
  <c r="B72" i="1"/>
  <c r="B73" i="1"/>
  <c r="S29" i="13" s="1"/>
  <c r="B74" i="1"/>
  <c r="B75" i="1"/>
  <c r="B76" i="1"/>
  <c r="B77" i="1"/>
  <c r="S33" i="13" s="1"/>
  <c r="B78" i="1"/>
  <c r="B79" i="1"/>
  <c r="I7" i="13"/>
  <c r="S9" i="13"/>
  <c r="D10" i="13"/>
  <c r="F10" i="13"/>
  <c r="D2" i="19" s="1"/>
  <c r="G10" i="13"/>
  <c r="B2" i="19" s="1"/>
  <c r="H10" i="13"/>
  <c r="L15" i="19" s="1"/>
  <c r="I10" i="13"/>
  <c r="J10" i="13" s="1"/>
  <c r="L10" i="13"/>
  <c r="M10" i="13"/>
  <c r="O10" i="13"/>
  <c r="R10" i="13"/>
  <c r="U10" i="13"/>
  <c r="V10" i="13"/>
  <c r="D11" i="13"/>
  <c r="F11" i="13"/>
  <c r="K2" i="19" s="1"/>
  <c r="G11" i="13"/>
  <c r="I2" i="19" s="1"/>
  <c r="H11" i="13"/>
  <c r="M2" i="19" s="1"/>
  <c r="I11" i="13"/>
  <c r="J11" i="13" s="1"/>
  <c r="L11" i="13"/>
  <c r="M11" i="13"/>
  <c r="O11" i="13"/>
  <c r="R11" i="13"/>
  <c r="S11" i="13"/>
  <c r="U11" i="13"/>
  <c r="V11" i="13"/>
  <c r="D12" i="13"/>
  <c r="F12" i="13"/>
  <c r="D3" i="19" s="1"/>
  <c r="G12" i="13"/>
  <c r="B3" i="19" s="1"/>
  <c r="H12" i="13"/>
  <c r="L16" i="19" s="1"/>
  <c r="I12" i="13"/>
  <c r="J12" i="13" s="1"/>
  <c r="L12" i="13"/>
  <c r="M12" i="13"/>
  <c r="O12" i="13"/>
  <c r="P12" i="13"/>
  <c r="R12" i="13"/>
  <c r="S12" i="13"/>
  <c r="U12" i="13"/>
  <c r="D13" i="13"/>
  <c r="F13" i="13"/>
  <c r="E3" i="19" s="1"/>
  <c r="G13" i="13"/>
  <c r="I3" i="19" s="1"/>
  <c r="H13" i="13"/>
  <c r="M3" i="19" s="1"/>
  <c r="I13" i="13"/>
  <c r="J13" i="13" s="1"/>
  <c r="L13" i="13"/>
  <c r="M13" i="13"/>
  <c r="O13" i="13"/>
  <c r="P13" i="13"/>
  <c r="R13" i="13"/>
  <c r="U13" i="13"/>
  <c r="V13" i="13"/>
  <c r="D14" i="13"/>
  <c r="F14" i="13"/>
  <c r="D4" i="19" s="1"/>
  <c r="G14" i="13"/>
  <c r="B4" i="19" s="1"/>
  <c r="H14" i="13"/>
  <c r="L17" i="19" s="1"/>
  <c r="I14" i="13"/>
  <c r="J14" i="13" s="1"/>
  <c r="L14" i="13"/>
  <c r="O14" i="13"/>
  <c r="P14" i="13"/>
  <c r="R14" i="13"/>
  <c r="S14" i="13"/>
  <c r="U14" i="13"/>
  <c r="V14" i="13"/>
  <c r="D15" i="13"/>
  <c r="F15" i="13"/>
  <c r="E4" i="19" s="1"/>
  <c r="G15" i="13"/>
  <c r="I4" i="19" s="1"/>
  <c r="H15" i="13"/>
  <c r="M4" i="19" s="1"/>
  <c r="I15" i="13"/>
  <c r="J15" i="13" s="1"/>
  <c r="L15" i="13"/>
  <c r="M15" i="13"/>
  <c r="O15" i="13"/>
  <c r="R15" i="13"/>
  <c r="S15" i="13"/>
  <c r="U15" i="13"/>
  <c r="V15" i="13"/>
  <c r="D16" i="13"/>
  <c r="F16" i="13"/>
  <c r="D5" i="19" s="1"/>
  <c r="G16" i="13"/>
  <c r="B5" i="19" s="1"/>
  <c r="H16" i="13"/>
  <c r="L18" i="19" s="1"/>
  <c r="I16" i="13"/>
  <c r="J16" i="13" s="1"/>
  <c r="L16" i="13"/>
  <c r="M16" i="13"/>
  <c r="O16" i="13"/>
  <c r="P16" i="13"/>
  <c r="R16" i="13"/>
  <c r="S16" i="13"/>
  <c r="U16" i="13"/>
  <c r="D17" i="13"/>
  <c r="F17" i="13"/>
  <c r="E5" i="19" s="1"/>
  <c r="G17" i="13"/>
  <c r="I5" i="19" s="1"/>
  <c r="H17" i="13"/>
  <c r="M5" i="19" s="1"/>
  <c r="I17" i="13"/>
  <c r="J17" i="13" s="1"/>
  <c r="L17" i="13"/>
  <c r="M17" i="13"/>
  <c r="O17" i="13"/>
  <c r="P17" i="13"/>
  <c r="R17" i="13"/>
  <c r="U17" i="13"/>
  <c r="V17" i="13"/>
  <c r="D18" i="13"/>
  <c r="F18" i="13"/>
  <c r="D6" i="19" s="1"/>
  <c r="G18" i="13"/>
  <c r="B6" i="19" s="1"/>
  <c r="H18" i="13"/>
  <c r="L19" i="19" s="1"/>
  <c r="I18" i="13"/>
  <c r="J18" i="13" s="1"/>
  <c r="L18" i="13"/>
  <c r="O18" i="13"/>
  <c r="P18" i="13"/>
  <c r="R18" i="13"/>
  <c r="S18" i="13"/>
  <c r="U18" i="13"/>
  <c r="V18" i="13"/>
  <c r="D19" i="13"/>
  <c r="F19" i="13"/>
  <c r="E6" i="19" s="1"/>
  <c r="G19" i="13"/>
  <c r="I6" i="19" s="1"/>
  <c r="H19" i="13"/>
  <c r="M6" i="19" s="1"/>
  <c r="I19" i="13"/>
  <c r="J19" i="13" s="1"/>
  <c r="L19" i="13"/>
  <c r="M19" i="13"/>
  <c r="O19" i="13"/>
  <c r="R19" i="13"/>
  <c r="S19" i="13"/>
  <c r="U19" i="13"/>
  <c r="V19" i="13"/>
  <c r="D20" i="13"/>
  <c r="F20" i="13"/>
  <c r="D7" i="19" s="1"/>
  <c r="G20" i="13"/>
  <c r="B7" i="19" s="1"/>
  <c r="H20" i="13"/>
  <c r="L20" i="19" s="1"/>
  <c r="I20" i="13"/>
  <c r="J20" i="13" s="1"/>
  <c r="L20" i="13"/>
  <c r="M20" i="13"/>
  <c r="O20" i="13"/>
  <c r="P20" i="13"/>
  <c r="R20" i="13"/>
  <c r="S20" i="13"/>
  <c r="U20" i="13"/>
  <c r="D21" i="13"/>
  <c r="F21" i="13"/>
  <c r="E7" i="19" s="1"/>
  <c r="G21" i="13"/>
  <c r="I7" i="19" s="1"/>
  <c r="H21" i="13"/>
  <c r="M7" i="19" s="1"/>
  <c r="I21" i="13"/>
  <c r="J21" i="13" s="1"/>
  <c r="L21" i="13"/>
  <c r="M21" i="13"/>
  <c r="O21" i="13"/>
  <c r="P21" i="13"/>
  <c r="R21" i="13"/>
  <c r="U21" i="13"/>
  <c r="V21" i="13"/>
  <c r="D22" i="13"/>
  <c r="F22" i="13"/>
  <c r="D8" i="19" s="1"/>
  <c r="G22" i="13"/>
  <c r="B8" i="19" s="1"/>
  <c r="H22" i="13"/>
  <c r="L21" i="19" s="1"/>
  <c r="I22" i="13"/>
  <c r="J22" i="13" s="1"/>
  <c r="L22" i="13"/>
  <c r="O22" i="13"/>
  <c r="P22" i="13"/>
  <c r="R22" i="13"/>
  <c r="S22" i="13"/>
  <c r="D23" i="13"/>
  <c r="F23" i="13"/>
  <c r="E8" i="19" s="1"/>
  <c r="G23" i="13"/>
  <c r="I8" i="19" s="1"/>
  <c r="H23" i="13"/>
  <c r="M8" i="19" s="1"/>
  <c r="I23" i="13"/>
  <c r="J23" i="13" s="1"/>
  <c r="L23" i="13"/>
  <c r="M23" i="13"/>
  <c r="O23" i="13"/>
  <c r="R23" i="13"/>
  <c r="S23" i="13"/>
  <c r="D24" i="13"/>
  <c r="F24" i="13"/>
  <c r="D9" i="19" s="1"/>
  <c r="G24" i="13"/>
  <c r="B9" i="19" s="1"/>
  <c r="H24" i="13"/>
  <c r="L22" i="19" s="1"/>
  <c r="I24" i="13"/>
  <c r="J24" i="13" s="1"/>
  <c r="L24" i="13"/>
  <c r="M24" i="13"/>
  <c r="O24" i="13"/>
  <c r="P24" i="13"/>
  <c r="R24" i="13"/>
  <c r="S24" i="13"/>
  <c r="D25" i="13"/>
  <c r="F25" i="13"/>
  <c r="E9" i="19" s="1"/>
  <c r="G25" i="13"/>
  <c r="I9" i="19" s="1"/>
  <c r="H25" i="13"/>
  <c r="M9" i="19" s="1"/>
  <c r="I25" i="13"/>
  <c r="J25" i="13" s="1"/>
  <c r="L25" i="13"/>
  <c r="M25" i="13"/>
  <c r="O25" i="13"/>
  <c r="P25" i="13"/>
  <c r="R25" i="13"/>
  <c r="D26" i="13"/>
  <c r="F26" i="13"/>
  <c r="D10" i="19" s="1"/>
  <c r="G26" i="13"/>
  <c r="B10" i="19" s="1"/>
  <c r="H26" i="13"/>
  <c r="L23" i="19" s="1"/>
  <c r="I26" i="13"/>
  <c r="J26" i="13" s="1"/>
  <c r="L26" i="13"/>
  <c r="O26" i="13"/>
  <c r="P26" i="13"/>
  <c r="R26" i="13"/>
  <c r="S26" i="13"/>
  <c r="D27" i="13"/>
  <c r="F27" i="13"/>
  <c r="E10" i="19" s="1"/>
  <c r="G27" i="13"/>
  <c r="I10" i="19" s="1"/>
  <c r="H27" i="13"/>
  <c r="M10" i="19" s="1"/>
  <c r="I27" i="13"/>
  <c r="J27" i="13" s="1"/>
  <c r="L27" i="13"/>
  <c r="M27" i="13"/>
  <c r="O27" i="13"/>
  <c r="R27" i="13"/>
  <c r="S27" i="13"/>
  <c r="D28" i="13"/>
  <c r="F28" i="13"/>
  <c r="D11" i="19" s="1"/>
  <c r="G28" i="13"/>
  <c r="B11" i="19" s="1"/>
  <c r="H28" i="13"/>
  <c r="L24" i="19" s="1"/>
  <c r="I28" i="13"/>
  <c r="J28" i="13" s="1"/>
  <c r="L28" i="13"/>
  <c r="M28" i="13"/>
  <c r="O28" i="13"/>
  <c r="P28" i="13"/>
  <c r="R28" i="13"/>
  <c r="S28" i="13"/>
  <c r="D29" i="13"/>
  <c r="F29" i="13"/>
  <c r="E11" i="19" s="1"/>
  <c r="G29" i="13"/>
  <c r="I11" i="19" s="1"/>
  <c r="H29" i="13"/>
  <c r="M11" i="19" s="1"/>
  <c r="I29" i="13"/>
  <c r="J29" i="13" s="1"/>
  <c r="L29" i="13"/>
  <c r="M29" i="13"/>
  <c r="O29" i="13"/>
  <c r="P29" i="13"/>
  <c r="R29" i="13"/>
  <c r="D30" i="13"/>
  <c r="F30" i="13"/>
  <c r="D12" i="19" s="1"/>
  <c r="G30" i="13"/>
  <c r="B12" i="19" s="1"/>
  <c r="H30" i="13"/>
  <c r="L25" i="19" s="1"/>
  <c r="I30" i="13"/>
  <c r="J30" i="13" s="1"/>
  <c r="L30" i="13"/>
  <c r="O30" i="13"/>
  <c r="P30" i="13"/>
  <c r="R30" i="13"/>
  <c r="S30" i="13"/>
  <c r="D31" i="13"/>
  <c r="F31" i="13"/>
  <c r="E12" i="19" s="1"/>
  <c r="G31" i="13"/>
  <c r="I12" i="19" s="1"/>
  <c r="H31" i="13"/>
  <c r="M12" i="19" s="1"/>
  <c r="I31" i="13"/>
  <c r="J31" i="13" s="1"/>
  <c r="L31" i="13"/>
  <c r="M31" i="13"/>
  <c r="O31" i="13"/>
  <c r="R31" i="13"/>
  <c r="S31" i="13"/>
  <c r="D32" i="13"/>
  <c r="F32" i="13"/>
  <c r="D13" i="19" s="1"/>
  <c r="G32" i="13"/>
  <c r="B13" i="19" s="1"/>
  <c r="H32" i="13"/>
  <c r="L26" i="19" s="1"/>
  <c r="I32" i="13"/>
  <c r="J32" i="13" s="1"/>
  <c r="L32" i="13"/>
  <c r="M32" i="13"/>
  <c r="O32" i="13"/>
  <c r="P32" i="13"/>
  <c r="R32" i="13"/>
  <c r="S32" i="13"/>
  <c r="D33" i="13"/>
  <c r="F33" i="13"/>
  <c r="E13" i="19" s="1"/>
  <c r="G33" i="13"/>
  <c r="I13" i="19" s="1"/>
  <c r="H33" i="13"/>
  <c r="M13" i="19" s="1"/>
  <c r="I33" i="13"/>
  <c r="J33" i="13" s="1"/>
  <c r="L33" i="13"/>
  <c r="M33" i="13"/>
  <c r="O33" i="13"/>
  <c r="P33" i="13"/>
  <c r="R33" i="13"/>
  <c r="D34" i="13"/>
  <c r="F34" i="13"/>
  <c r="D14" i="19" s="1"/>
  <c r="G34" i="13"/>
  <c r="B14" i="19" s="1"/>
  <c r="H34" i="13"/>
  <c r="L27" i="19" s="1"/>
  <c r="I34" i="13"/>
  <c r="J34" i="13" s="1"/>
  <c r="L34" i="13"/>
  <c r="M34" i="13"/>
  <c r="O34" i="13"/>
  <c r="P34" i="13"/>
  <c r="R34" i="13"/>
  <c r="S34" i="13"/>
  <c r="D35" i="13"/>
  <c r="F35" i="13"/>
  <c r="E14" i="19" s="1"/>
  <c r="G35" i="13"/>
  <c r="I14" i="19" s="1"/>
  <c r="H35" i="13"/>
  <c r="M14" i="19" s="1"/>
  <c r="I35" i="13"/>
  <c r="J35" i="13" s="1"/>
  <c r="L35" i="13"/>
  <c r="O35" i="13"/>
  <c r="P35" i="13"/>
  <c r="R35" i="13"/>
  <c r="S35" i="13"/>
  <c r="F38" i="13"/>
  <c r="F39" i="13"/>
  <c r="C40" i="13"/>
  <c r="F40" i="13"/>
  <c r="F41" i="13"/>
  <c r="H41" i="13"/>
  <c r="H42" i="13"/>
  <c r="I42" i="13"/>
  <c r="H43" i="13"/>
  <c r="I43" i="13"/>
  <c r="H44" i="13"/>
  <c r="I44" i="13"/>
  <c r="H45" i="13"/>
  <c r="I45" i="13"/>
  <c r="H46" i="13"/>
  <c r="I46" i="13"/>
  <c r="H47" i="13"/>
  <c r="I47" i="13"/>
  <c r="J43" i="12"/>
  <c r="J7" i="12"/>
  <c r="J6" i="12"/>
  <c r="J5" i="12"/>
  <c r="C6" i="12"/>
  <c r="C4" i="12"/>
  <c r="C5" i="12"/>
  <c r="J3" i="12"/>
  <c r="B11" i="12"/>
  <c r="I7" i="8"/>
  <c r="F38" i="8"/>
  <c r="C84" i="12"/>
  <c r="D84" i="12"/>
  <c r="E84" i="12"/>
  <c r="F84" i="12"/>
  <c r="H84" i="12"/>
  <c r="I84" i="12"/>
  <c r="K84" i="12"/>
  <c r="B85" i="12"/>
  <c r="C85" i="12"/>
  <c r="D85" i="12"/>
  <c r="E85" i="12"/>
  <c r="F85" i="12"/>
  <c r="H85" i="12"/>
  <c r="I85" i="12"/>
  <c r="K85" i="12"/>
  <c r="K41" i="12"/>
  <c r="B77" i="12"/>
  <c r="C77" i="12"/>
  <c r="D77" i="12"/>
  <c r="E77" i="12"/>
  <c r="F77" i="12"/>
  <c r="H77" i="12"/>
  <c r="I77" i="12"/>
  <c r="K77" i="12"/>
  <c r="B78" i="12"/>
  <c r="C78" i="12"/>
  <c r="D78" i="12"/>
  <c r="E78" i="12"/>
  <c r="F78" i="12"/>
  <c r="H78" i="12"/>
  <c r="I78" i="12"/>
  <c r="K78" i="12"/>
  <c r="B79" i="12"/>
  <c r="C79" i="12"/>
  <c r="D79" i="12"/>
  <c r="E79" i="12"/>
  <c r="F79" i="12"/>
  <c r="H79" i="12"/>
  <c r="I79" i="12"/>
  <c r="K79" i="12"/>
  <c r="B80" i="12"/>
  <c r="C80" i="12"/>
  <c r="D80" i="12"/>
  <c r="E80" i="12"/>
  <c r="F80" i="12"/>
  <c r="H80" i="12"/>
  <c r="I80" i="12"/>
  <c r="K80" i="12"/>
  <c r="B81" i="12"/>
  <c r="C81" i="12"/>
  <c r="D81" i="12"/>
  <c r="E81" i="12"/>
  <c r="F81" i="12"/>
  <c r="H81" i="12"/>
  <c r="I81" i="12"/>
  <c r="K81" i="12"/>
  <c r="B82" i="12"/>
  <c r="C82" i="12"/>
  <c r="D82" i="12"/>
  <c r="E82" i="12"/>
  <c r="F82" i="12"/>
  <c r="H82" i="12"/>
  <c r="I82" i="12"/>
  <c r="K82" i="12"/>
  <c r="B83" i="12"/>
  <c r="C83" i="12"/>
  <c r="D83" i="12"/>
  <c r="E83" i="12"/>
  <c r="F83" i="12"/>
  <c r="H83" i="12"/>
  <c r="I83" i="12"/>
  <c r="K83"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47"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11"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11" i="12"/>
  <c r="B40" i="12"/>
  <c r="B39" i="12"/>
  <c r="B36" i="12"/>
  <c r="B35" i="12"/>
  <c r="B34" i="12"/>
  <c r="B33" i="12"/>
  <c r="B32" i="12"/>
  <c r="B30" i="12"/>
  <c r="B29" i="12"/>
  <c r="B28" i="12"/>
  <c r="B26" i="12"/>
  <c r="B25" i="12"/>
  <c r="B24" i="12"/>
  <c r="B22" i="12"/>
  <c r="B21" i="12"/>
  <c r="B20" i="12"/>
  <c r="B18" i="12"/>
  <c r="B17" i="12"/>
  <c r="B16" i="12"/>
  <c r="B14" i="12"/>
  <c r="B13" i="12"/>
  <c r="B12" i="12"/>
  <c r="I76" i="12"/>
  <c r="H76" i="12"/>
  <c r="F76" i="12"/>
  <c r="E76" i="12"/>
  <c r="C76" i="12"/>
  <c r="I75" i="12"/>
  <c r="H75" i="12"/>
  <c r="F75" i="12"/>
  <c r="E75" i="12"/>
  <c r="C75" i="12"/>
  <c r="B75" i="12"/>
  <c r="I74" i="12"/>
  <c r="H74" i="12"/>
  <c r="F74" i="12"/>
  <c r="E74" i="12"/>
  <c r="C74" i="12"/>
  <c r="B74" i="12"/>
  <c r="I73" i="12"/>
  <c r="H73" i="12"/>
  <c r="F73" i="12"/>
  <c r="E73" i="12"/>
  <c r="C73" i="12"/>
  <c r="B73" i="12"/>
  <c r="I72" i="12"/>
  <c r="H72" i="12"/>
  <c r="F72" i="12"/>
  <c r="E72" i="12"/>
  <c r="C72" i="12"/>
  <c r="I71" i="12"/>
  <c r="H71" i="12"/>
  <c r="F71" i="12"/>
  <c r="E71" i="12"/>
  <c r="C71" i="12"/>
  <c r="B71" i="12"/>
  <c r="I70" i="12"/>
  <c r="H70" i="12"/>
  <c r="F70" i="12"/>
  <c r="E70" i="12"/>
  <c r="C70" i="12"/>
  <c r="B70" i="12"/>
  <c r="I69" i="12"/>
  <c r="H69" i="12"/>
  <c r="F69" i="12"/>
  <c r="E69" i="12"/>
  <c r="C69" i="12"/>
  <c r="B69" i="12"/>
  <c r="I68" i="12"/>
  <c r="H68" i="12"/>
  <c r="F68" i="12"/>
  <c r="E68" i="12"/>
  <c r="C68" i="12"/>
  <c r="B68" i="12"/>
  <c r="I67" i="12"/>
  <c r="H67" i="12"/>
  <c r="F67" i="12"/>
  <c r="E67" i="12"/>
  <c r="C67" i="12"/>
  <c r="B67" i="12"/>
  <c r="I66" i="12"/>
  <c r="H66" i="12"/>
  <c r="F66" i="12"/>
  <c r="E66" i="12"/>
  <c r="C66" i="12"/>
  <c r="B66" i="12"/>
  <c r="I65" i="12"/>
  <c r="H65" i="12"/>
  <c r="F65" i="12"/>
  <c r="E65" i="12"/>
  <c r="C65" i="12"/>
  <c r="B65" i="12"/>
  <c r="I64" i="12"/>
  <c r="H64" i="12"/>
  <c r="F64" i="12"/>
  <c r="E64" i="12"/>
  <c r="C64" i="12"/>
  <c r="I63" i="12"/>
  <c r="H63" i="12"/>
  <c r="F63" i="12"/>
  <c r="E63" i="12"/>
  <c r="C63" i="12"/>
  <c r="B63" i="12"/>
  <c r="I62" i="12"/>
  <c r="H62" i="12"/>
  <c r="F62" i="12"/>
  <c r="E62" i="12"/>
  <c r="C62" i="12"/>
  <c r="B62" i="12"/>
  <c r="I61" i="12"/>
  <c r="H61" i="12"/>
  <c r="F61" i="12"/>
  <c r="E61" i="12"/>
  <c r="C61" i="12"/>
  <c r="B61" i="12"/>
  <c r="I60" i="12"/>
  <c r="H60" i="12"/>
  <c r="F60" i="12"/>
  <c r="E60" i="12"/>
  <c r="C60" i="12"/>
  <c r="I59" i="12"/>
  <c r="H59" i="12"/>
  <c r="F59" i="12"/>
  <c r="E59" i="12"/>
  <c r="C59" i="12"/>
  <c r="B59" i="12"/>
  <c r="I58" i="12"/>
  <c r="H58" i="12"/>
  <c r="F58" i="12"/>
  <c r="E58" i="12"/>
  <c r="C58" i="12"/>
  <c r="B58" i="12"/>
  <c r="I57" i="12"/>
  <c r="H57" i="12"/>
  <c r="F57" i="12"/>
  <c r="E57" i="12"/>
  <c r="C57" i="12"/>
  <c r="B57" i="12"/>
  <c r="I56" i="12"/>
  <c r="H56" i="12"/>
  <c r="F56" i="12"/>
  <c r="E56" i="12"/>
  <c r="C56" i="12"/>
  <c r="I55" i="12"/>
  <c r="H55" i="12"/>
  <c r="F55" i="12"/>
  <c r="E55" i="12"/>
  <c r="C55" i="12"/>
  <c r="B55" i="12"/>
  <c r="I54" i="12"/>
  <c r="H54" i="12"/>
  <c r="F54" i="12"/>
  <c r="E54" i="12"/>
  <c r="C54" i="12"/>
  <c r="B54" i="12"/>
  <c r="I53" i="12"/>
  <c r="H53" i="12"/>
  <c r="F53" i="12"/>
  <c r="E53" i="12"/>
  <c r="C53" i="12"/>
  <c r="B53" i="12"/>
  <c r="I52" i="12"/>
  <c r="H52" i="12"/>
  <c r="F52" i="12"/>
  <c r="E52" i="12"/>
  <c r="C52" i="12"/>
  <c r="I51" i="12"/>
  <c r="H51" i="12"/>
  <c r="F51" i="12"/>
  <c r="E51" i="12"/>
  <c r="C51" i="12"/>
  <c r="B51" i="12"/>
  <c r="I50" i="12"/>
  <c r="H50" i="12"/>
  <c r="F50" i="12"/>
  <c r="E50" i="12"/>
  <c r="C50" i="12"/>
  <c r="B50" i="12"/>
  <c r="I49" i="12"/>
  <c r="H49" i="12"/>
  <c r="F49" i="12"/>
  <c r="E49" i="12"/>
  <c r="C49" i="12"/>
  <c r="B49" i="12"/>
  <c r="I48" i="12"/>
  <c r="H48" i="12"/>
  <c r="F48" i="12"/>
  <c r="E48" i="12"/>
  <c r="C48" i="12"/>
  <c r="I47" i="12"/>
  <c r="H47" i="12"/>
  <c r="F47" i="12"/>
  <c r="E47" i="12"/>
  <c r="C47" i="12"/>
  <c r="B47" i="12"/>
  <c r="I40" i="12"/>
  <c r="H40" i="12"/>
  <c r="F40" i="12"/>
  <c r="E40" i="12"/>
  <c r="C40" i="12"/>
  <c r="I39" i="12"/>
  <c r="H39" i="12"/>
  <c r="F39" i="12"/>
  <c r="E39" i="12"/>
  <c r="C39" i="12"/>
  <c r="I38" i="12"/>
  <c r="H38" i="12"/>
  <c r="F38" i="12"/>
  <c r="E38" i="12"/>
  <c r="C38" i="12"/>
  <c r="I37" i="12"/>
  <c r="H37" i="12"/>
  <c r="F37" i="12"/>
  <c r="E37" i="12"/>
  <c r="C37" i="12"/>
  <c r="I36" i="12"/>
  <c r="H36" i="12"/>
  <c r="F36" i="12"/>
  <c r="E36" i="12"/>
  <c r="C36" i="12"/>
  <c r="I35" i="12"/>
  <c r="H35" i="12"/>
  <c r="F35" i="12"/>
  <c r="E35" i="12"/>
  <c r="C35" i="12"/>
  <c r="I34" i="12"/>
  <c r="H34" i="12"/>
  <c r="F34" i="12"/>
  <c r="E34" i="12"/>
  <c r="C34" i="12"/>
  <c r="H33" i="12"/>
  <c r="F33" i="12"/>
  <c r="E33" i="12"/>
  <c r="C33" i="12"/>
  <c r="I32" i="12"/>
  <c r="H32" i="12"/>
  <c r="F32" i="12"/>
  <c r="E32" i="12"/>
  <c r="C32" i="12"/>
  <c r="I31" i="12"/>
  <c r="H31" i="12"/>
  <c r="F31" i="12"/>
  <c r="E31" i="12"/>
  <c r="C31" i="12"/>
  <c r="I30" i="12"/>
  <c r="H30" i="12"/>
  <c r="F30" i="12"/>
  <c r="E30" i="12"/>
  <c r="C30" i="12"/>
  <c r="I29" i="12"/>
  <c r="H29" i="12"/>
  <c r="F29" i="12"/>
  <c r="E29" i="12"/>
  <c r="C29" i="12"/>
  <c r="I28" i="12"/>
  <c r="H28" i="12"/>
  <c r="F28" i="12"/>
  <c r="E28" i="12"/>
  <c r="C28" i="12"/>
  <c r="I27" i="12"/>
  <c r="H27" i="12"/>
  <c r="F27" i="12"/>
  <c r="E27" i="12"/>
  <c r="C27" i="12"/>
  <c r="I26" i="12"/>
  <c r="H26" i="12"/>
  <c r="F26" i="12"/>
  <c r="E26" i="12"/>
  <c r="C26" i="12"/>
  <c r="I25" i="12"/>
  <c r="H25" i="12"/>
  <c r="F25" i="12"/>
  <c r="E25" i="12"/>
  <c r="C25" i="12"/>
  <c r="I24" i="12"/>
  <c r="H24" i="12"/>
  <c r="F24" i="12"/>
  <c r="E24" i="12"/>
  <c r="C24" i="12"/>
  <c r="I23" i="12"/>
  <c r="H23" i="12"/>
  <c r="F23" i="12"/>
  <c r="E23" i="12"/>
  <c r="C23" i="12"/>
  <c r="I22" i="12"/>
  <c r="H22" i="12"/>
  <c r="F22" i="12"/>
  <c r="E22" i="12"/>
  <c r="C22" i="12"/>
  <c r="I21" i="12"/>
  <c r="H21" i="12"/>
  <c r="F21" i="12"/>
  <c r="E21" i="12"/>
  <c r="C21" i="12"/>
  <c r="I20" i="12"/>
  <c r="H20" i="12"/>
  <c r="F20" i="12"/>
  <c r="E20" i="12"/>
  <c r="C20" i="12"/>
  <c r="I19" i="12"/>
  <c r="H19" i="12"/>
  <c r="F19" i="12"/>
  <c r="E19" i="12"/>
  <c r="C19" i="12"/>
  <c r="I18" i="12"/>
  <c r="H18" i="12"/>
  <c r="F18" i="12"/>
  <c r="E18" i="12"/>
  <c r="C18" i="12"/>
  <c r="I17" i="12"/>
  <c r="H17" i="12"/>
  <c r="F17" i="12"/>
  <c r="E17" i="12"/>
  <c r="C17" i="12"/>
  <c r="I16" i="12"/>
  <c r="H16" i="12"/>
  <c r="F16" i="12"/>
  <c r="E16" i="12"/>
  <c r="C16" i="12"/>
  <c r="I15" i="12"/>
  <c r="H15" i="12"/>
  <c r="F15" i="12"/>
  <c r="E15" i="12"/>
  <c r="C15" i="12"/>
  <c r="I14" i="12"/>
  <c r="H14" i="12"/>
  <c r="F14" i="12"/>
  <c r="E14" i="12"/>
  <c r="C14" i="12"/>
  <c r="I13" i="12"/>
  <c r="H13" i="12"/>
  <c r="F13" i="12"/>
  <c r="E13" i="12"/>
  <c r="I12" i="12"/>
  <c r="H12" i="12"/>
  <c r="F12" i="12"/>
  <c r="E12" i="12"/>
  <c r="C12" i="12"/>
  <c r="H11" i="12"/>
  <c r="F11" i="12"/>
  <c r="E11" i="12"/>
  <c r="C11" i="12"/>
  <c r="H41" i="8"/>
  <c r="F41" i="8"/>
  <c r="R24" i="8"/>
  <c r="S24" i="8"/>
  <c r="R25" i="8"/>
  <c r="R26" i="8"/>
  <c r="S26" i="8"/>
  <c r="I12" i="8"/>
  <c r="J12" i="8" s="1"/>
  <c r="I13" i="8"/>
  <c r="J13" i="8" s="1"/>
  <c r="I14" i="8"/>
  <c r="J14" i="8" s="1"/>
  <c r="I15" i="8"/>
  <c r="J15" i="8" s="1"/>
  <c r="I16" i="8"/>
  <c r="J16" i="8" s="1"/>
  <c r="I17" i="8"/>
  <c r="J17" i="8" s="1"/>
  <c r="I18" i="8"/>
  <c r="J18" i="8" s="1"/>
  <c r="I19" i="8"/>
  <c r="J19" i="8" s="1"/>
  <c r="I20" i="8"/>
  <c r="J20" i="8" s="1"/>
  <c r="I21" i="8"/>
  <c r="J21" i="8" s="1"/>
  <c r="I22" i="8"/>
  <c r="J22" i="8" s="1"/>
  <c r="I23" i="8"/>
  <c r="J23" i="8" s="1"/>
  <c r="I24" i="8"/>
  <c r="J24" i="8" s="1"/>
  <c r="I25" i="8"/>
  <c r="J25" i="8" s="1"/>
  <c r="I26" i="8"/>
  <c r="J26" i="8" s="1"/>
  <c r="I27" i="8"/>
  <c r="J27" i="8" s="1"/>
  <c r="I28" i="8"/>
  <c r="J28" i="8" s="1"/>
  <c r="I29" i="8"/>
  <c r="J29" i="8" s="1"/>
  <c r="I30" i="8"/>
  <c r="J30" i="8" s="1"/>
  <c r="I31" i="8"/>
  <c r="J31" i="8" s="1"/>
  <c r="I32" i="8"/>
  <c r="J32" i="8" s="1"/>
  <c r="I33" i="8"/>
  <c r="J33" i="8" s="1"/>
  <c r="I34" i="8"/>
  <c r="J34" i="8" s="1"/>
  <c r="I35" i="8"/>
  <c r="J35" i="8" s="1"/>
  <c r="I11" i="8"/>
  <c r="J11" i="8" s="1"/>
  <c r="I10" i="8"/>
  <c r="J10" i="8" s="1"/>
  <c r="U12" i="8"/>
  <c r="U13" i="8"/>
  <c r="V13" i="8"/>
  <c r="U14" i="8"/>
  <c r="V14" i="8"/>
  <c r="U15" i="8"/>
  <c r="V15" i="8"/>
  <c r="U16" i="8"/>
  <c r="U17" i="8"/>
  <c r="V17" i="8"/>
  <c r="U18" i="8"/>
  <c r="V18" i="8"/>
  <c r="U19" i="8"/>
  <c r="V19" i="8"/>
  <c r="U20" i="8"/>
  <c r="U21" i="8"/>
  <c r="V21" i="8"/>
  <c r="L22" i="8"/>
  <c r="L23" i="8"/>
  <c r="M23" i="8"/>
  <c r="L24" i="8"/>
  <c r="M24" i="8"/>
  <c r="L25" i="8"/>
  <c r="M25" i="8"/>
  <c r="L26" i="8"/>
  <c r="L27" i="8"/>
  <c r="M27" i="8"/>
  <c r="L28" i="8"/>
  <c r="M28" i="8"/>
  <c r="L29" i="8"/>
  <c r="M29" i="8"/>
  <c r="L30" i="8"/>
  <c r="L31" i="8"/>
  <c r="M31" i="8"/>
  <c r="L32" i="8"/>
  <c r="M32" i="8"/>
  <c r="L33" i="8"/>
  <c r="M33" i="8"/>
  <c r="L34" i="8"/>
  <c r="M34" i="8"/>
  <c r="L35" i="8"/>
  <c r="I42" i="8"/>
  <c r="I43" i="8"/>
  <c r="I44" i="8"/>
  <c r="I45" i="8"/>
  <c r="I46" i="8"/>
  <c r="I47" i="8"/>
  <c r="H47" i="8"/>
  <c r="S9" i="8"/>
  <c r="D10" i="8"/>
  <c r="F10" i="8"/>
  <c r="J15" i="19" s="1"/>
  <c r="G10" i="8"/>
  <c r="B15" i="19" s="1"/>
  <c r="H10" i="8"/>
  <c r="L10" i="8"/>
  <c r="M10" i="8"/>
  <c r="O35" i="8"/>
  <c r="P35" i="8"/>
  <c r="D11" i="8"/>
  <c r="F11" i="8"/>
  <c r="K15" i="19" s="1"/>
  <c r="G11" i="8"/>
  <c r="I15" i="19" s="1"/>
  <c r="H11" i="8"/>
  <c r="M15" i="19" s="1"/>
  <c r="L11" i="8"/>
  <c r="M11" i="8"/>
  <c r="O10" i="8"/>
  <c r="R10" i="8"/>
  <c r="D12" i="8"/>
  <c r="F12" i="8"/>
  <c r="D16" i="19" s="1"/>
  <c r="G12" i="8"/>
  <c r="B16" i="19" s="1"/>
  <c r="H12" i="8"/>
  <c r="L12" i="8"/>
  <c r="M12" i="8"/>
  <c r="O11" i="8"/>
  <c r="R11" i="8"/>
  <c r="S11" i="8"/>
  <c r="D13" i="8"/>
  <c r="F13" i="8"/>
  <c r="E16" i="19" s="1"/>
  <c r="G13" i="8"/>
  <c r="I16" i="19" s="1"/>
  <c r="H13" i="8"/>
  <c r="M16" i="19" s="1"/>
  <c r="L13" i="8"/>
  <c r="M13" i="8"/>
  <c r="O12" i="8"/>
  <c r="P12" i="8"/>
  <c r="R12" i="8"/>
  <c r="S12" i="8"/>
  <c r="D14" i="8"/>
  <c r="F14" i="8"/>
  <c r="D17" i="19" s="1"/>
  <c r="G14" i="8"/>
  <c r="B17" i="19" s="1"/>
  <c r="H14" i="8"/>
  <c r="L14" i="8"/>
  <c r="O13" i="8"/>
  <c r="P13" i="8"/>
  <c r="R13" i="8"/>
  <c r="D15" i="8"/>
  <c r="F15" i="8"/>
  <c r="E17" i="19" s="1"/>
  <c r="G15" i="8"/>
  <c r="I17" i="19" s="1"/>
  <c r="H15" i="8"/>
  <c r="M17" i="19" s="1"/>
  <c r="L15" i="8"/>
  <c r="M15" i="8"/>
  <c r="O14" i="8"/>
  <c r="P14" i="8"/>
  <c r="R14" i="8"/>
  <c r="S14" i="8"/>
  <c r="D16" i="8"/>
  <c r="F16" i="8"/>
  <c r="D18" i="19" s="1"/>
  <c r="G16" i="8"/>
  <c r="B18" i="19" s="1"/>
  <c r="H16" i="8"/>
  <c r="L16" i="8"/>
  <c r="M16" i="8"/>
  <c r="O15" i="8"/>
  <c r="R15" i="8"/>
  <c r="S15" i="8"/>
  <c r="D17" i="8"/>
  <c r="F17" i="8"/>
  <c r="E18" i="19" s="1"/>
  <c r="G17" i="8"/>
  <c r="I18" i="19" s="1"/>
  <c r="H17" i="8"/>
  <c r="M18" i="19" s="1"/>
  <c r="L17" i="8"/>
  <c r="M17" i="8"/>
  <c r="O16" i="8"/>
  <c r="P16" i="8"/>
  <c r="R16" i="8"/>
  <c r="S16" i="8"/>
  <c r="D18" i="8"/>
  <c r="F18" i="8"/>
  <c r="D19" i="19" s="1"/>
  <c r="G18" i="8"/>
  <c r="B19" i="19" s="1"/>
  <c r="H18" i="8"/>
  <c r="L18" i="8"/>
  <c r="O17" i="8"/>
  <c r="P17" i="8"/>
  <c r="R17" i="8"/>
  <c r="D19" i="8"/>
  <c r="F19" i="8"/>
  <c r="E19" i="19" s="1"/>
  <c r="G19" i="8"/>
  <c r="I19" i="19" s="1"/>
  <c r="H19" i="8"/>
  <c r="M19" i="19" s="1"/>
  <c r="L19" i="8"/>
  <c r="M19" i="8"/>
  <c r="O18" i="8"/>
  <c r="P18" i="8"/>
  <c r="R18" i="8"/>
  <c r="S18" i="8"/>
  <c r="D20" i="8"/>
  <c r="F20" i="8"/>
  <c r="D20" i="19" s="1"/>
  <c r="G20" i="8"/>
  <c r="B20" i="19" s="1"/>
  <c r="H20" i="8"/>
  <c r="L20" i="8"/>
  <c r="M20" i="8"/>
  <c r="O19" i="8"/>
  <c r="R19" i="8"/>
  <c r="S19" i="8"/>
  <c r="D21" i="8"/>
  <c r="F21" i="8"/>
  <c r="E20" i="19" s="1"/>
  <c r="G21" i="8"/>
  <c r="I20" i="19" s="1"/>
  <c r="H21" i="8"/>
  <c r="M20" i="19" s="1"/>
  <c r="L21" i="8"/>
  <c r="M21" i="8"/>
  <c r="O20" i="8"/>
  <c r="P20" i="8"/>
  <c r="R20" i="8"/>
  <c r="S20" i="8"/>
  <c r="D22" i="8"/>
  <c r="F22" i="8"/>
  <c r="D21" i="19" s="1"/>
  <c r="G22" i="8"/>
  <c r="B21" i="19" s="1"/>
  <c r="H22" i="8"/>
  <c r="O21" i="8"/>
  <c r="P21" i="8"/>
  <c r="R21" i="8"/>
  <c r="D23" i="8"/>
  <c r="F23" i="8"/>
  <c r="E21" i="19" s="1"/>
  <c r="G23" i="8"/>
  <c r="I21" i="19" s="1"/>
  <c r="H23" i="8"/>
  <c r="M21" i="19" s="1"/>
  <c r="O22" i="8"/>
  <c r="P22" i="8"/>
  <c r="R22" i="8"/>
  <c r="S22" i="8"/>
  <c r="D24" i="8"/>
  <c r="F24" i="8"/>
  <c r="D22" i="19" s="1"/>
  <c r="G24" i="8"/>
  <c r="B22" i="19" s="1"/>
  <c r="H24" i="8"/>
  <c r="O23" i="8"/>
  <c r="R23" i="8"/>
  <c r="S23" i="8"/>
  <c r="D25" i="8"/>
  <c r="F25" i="8"/>
  <c r="E22" i="19" s="1"/>
  <c r="G25" i="8"/>
  <c r="I22" i="19" s="1"/>
  <c r="H25" i="8"/>
  <c r="M22" i="19" s="1"/>
  <c r="O24" i="8"/>
  <c r="P24" i="8"/>
  <c r="R27" i="8"/>
  <c r="S27" i="8"/>
  <c r="D26" i="8"/>
  <c r="F26" i="8"/>
  <c r="D23" i="19" s="1"/>
  <c r="G26" i="8"/>
  <c r="B23" i="19" s="1"/>
  <c r="H26" i="8"/>
  <c r="O25" i="8"/>
  <c r="P25" i="8"/>
  <c r="R28" i="8"/>
  <c r="S28" i="8"/>
  <c r="D27" i="8"/>
  <c r="F27" i="8"/>
  <c r="E23" i="19" s="1"/>
  <c r="G27" i="8"/>
  <c r="I23" i="19" s="1"/>
  <c r="H27" i="8"/>
  <c r="M23" i="19" s="1"/>
  <c r="O26" i="8"/>
  <c r="P26" i="8"/>
  <c r="R29" i="8"/>
  <c r="D28" i="8"/>
  <c r="F28" i="8"/>
  <c r="D24" i="19" s="1"/>
  <c r="G28" i="8"/>
  <c r="B24" i="19" s="1"/>
  <c r="H28" i="8"/>
  <c r="O27" i="8"/>
  <c r="R30" i="8"/>
  <c r="S30" i="8"/>
  <c r="D29" i="8"/>
  <c r="F29" i="8"/>
  <c r="E24" i="19" s="1"/>
  <c r="G29" i="8"/>
  <c r="I24" i="19" s="1"/>
  <c r="H29" i="8"/>
  <c r="M24" i="19" s="1"/>
  <c r="O28" i="8"/>
  <c r="P28" i="8"/>
  <c r="R31" i="8"/>
  <c r="S31" i="8"/>
  <c r="D30" i="8"/>
  <c r="F30" i="8"/>
  <c r="D25" i="19" s="1"/>
  <c r="G30" i="8"/>
  <c r="B25" i="19" s="1"/>
  <c r="H30" i="8"/>
  <c r="O29" i="8"/>
  <c r="P29" i="8"/>
  <c r="R32" i="8"/>
  <c r="S32" i="8"/>
  <c r="D31" i="8"/>
  <c r="F31" i="8"/>
  <c r="E25" i="19" s="1"/>
  <c r="G31" i="8"/>
  <c r="I25" i="19" s="1"/>
  <c r="H31" i="8"/>
  <c r="M25" i="19" s="1"/>
  <c r="O30" i="8"/>
  <c r="P30" i="8"/>
  <c r="R33" i="8"/>
  <c r="D32" i="8"/>
  <c r="F32" i="8"/>
  <c r="D26" i="19" s="1"/>
  <c r="G32" i="8"/>
  <c r="B26" i="19" s="1"/>
  <c r="H32" i="8"/>
  <c r="O31" i="8"/>
  <c r="R34" i="8"/>
  <c r="S34" i="8"/>
  <c r="D33" i="8"/>
  <c r="F33" i="8"/>
  <c r="E26" i="19" s="1"/>
  <c r="G33" i="8"/>
  <c r="I26" i="19" s="1"/>
  <c r="H33" i="8"/>
  <c r="M26" i="19" s="1"/>
  <c r="O32" i="8"/>
  <c r="P32" i="8"/>
  <c r="R35" i="8"/>
  <c r="S35" i="8"/>
  <c r="D34" i="8"/>
  <c r="F34" i="8"/>
  <c r="D27" i="19" s="1"/>
  <c r="G34" i="8"/>
  <c r="B27" i="19" s="1"/>
  <c r="H34" i="8"/>
  <c r="O33" i="8"/>
  <c r="P33" i="8"/>
  <c r="U10" i="8"/>
  <c r="V10" i="8"/>
  <c r="D35" i="8"/>
  <c r="F35" i="8"/>
  <c r="E27" i="19" s="1"/>
  <c r="G35" i="8"/>
  <c r="I27" i="19" s="1"/>
  <c r="H35" i="8"/>
  <c r="M27" i="19" s="1"/>
  <c r="O34" i="8"/>
  <c r="P34" i="8"/>
  <c r="U11" i="8"/>
  <c r="V11" i="8"/>
  <c r="F39" i="8"/>
  <c r="C40" i="8"/>
  <c r="F40" i="8"/>
  <c r="H42" i="8"/>
  <c r="H43" i="8"/>
  <c r="H44" i="8"/>
  <c r="H45" i="8"/>
  <c r="H46" i="8"/>
  <c r="S33" i="8" l="1"/>
  <c r="S29" i="8"/>
  <c r="S21" i="8"/>
  <c r="P19" i="8"/>
  <c r="P15" i="8"/>
  <c r="P11" i="8"/>
  <c r="S10" i="8"/>
  <c r="M30" i="8"/>
  <c r="M26" i="8"/>
  <c r="M22" i="8"/>
  <c r="V20" i="8"/>
  <c r="V16" i="8"/>
  <c r="V12" i="8"/>
  <c r="B37" i="12"/>
  <c r="B84" i="12"/>
  <c r="P31" i="13"/>
  <c r="P27" i="13"/>
  <c r="S25" i="13"/>
  <c r="P23" i="13"/>
  <c r="I48" i="8"/>
  <c r="B48" i="12"/>
  <c r="B52" i="12"/>
  <c r="B56" i="12"/>
  <c r="B60" i="12"/>
  <c r="B64" i="12"/>
  <c r="B72" i="12"/>
  <c r="B76" i="12"/>
  <c r="B38" i="12"/>
  <c r="M30" i="13"/>
  <c r="M26" i="13"/>
  <c r="M22" i="13"/>
  <c r="M18" i="13"/>
  <c r="M14" i="13"/>
  <c r="S17" i="8"/>
  <c r="M18" i="8"/>
  <c r="S13" i="8"/>
  <c r="M14" i="8"/>
  <c r="P10" i="8"/>
  <c r="M35" i="8"/>
  <c r="N2" i="19"/>
  <c r="L14" i="19"/>
  <c r="N12" i="19"/>
  <c r="J12" i="19"/>
  <c r="O11" i="19"/>
  <c r="K11" i="19"/>
  <c r="L10" i="19"/>
  <c r="N8" i="19"/>
  <c r="J8" i="19"/>
  <c r="O7" i="19"/>
  <c r="K7" i="19"/>
  <c r="L6" i="19"/>
  <c r="N4" i="19"/>
  <c r="J4" i="19"/>
  <c r="O3" i="19"/>
  <c r="D15" i="19"/>
  <c r="O15" i="19"/>
  <c r="N25" i="19"/>
  <c r="J25" i="19"/>
  <c r="O24" i="19"/>
  <c r="K24" i="19"/>
  <c r="N21" i="19"/>
  <c r="J21" i="19"/>
  <c r="O20" i="19"/>
  <c r="K20" i="19"/>
  <c r="N17" i="19"/>
  <c r="J17" i="19"/>
  <c r="O16" i="19"/>
  <c r="J16" i="19"/>
  <c r="N13" i="19"/>
  <c r="J13" i="19"/>
  <c r="O12" i="19"/>
  <c r="K12" i="19"/>
  <c r="L11" i="19"/>
  <c r="N9" i="19"/>
  <c r="J9" i="19"/>
  <c r="O8" i="19"/>
  <c r="K8" i="19"/>
  <c r="L7" i="19"/>
  <c r="N5" i="19"/>
  <c r="J5" i="19"/>
  <c r="O4" i="19"/>
  <c r="K4" i="19"/>
  <c r="N15" i="19"/>
  <c r="N26" i="19"/>
  <c r="J26" i="19"/>
  <c r="O25" i="19"/>
  <c r="K25" i="19"/>
  <c r="N22" i="19"/>
  <c r="J22" i="19"/>
  <c r="O21" i="19"/>
  <c r="K21" i="19"/>
  <c r="N18" i="19"/>
  <c r="J18" i="19"/>
  <c r="O17" i="19"/>
  <c r="K17" i="19"/>
  <c r="K16" i="19"/>
  <c r="N14" i="19"/>
  <c r="J14" i="19"/>
  <c r="O13" i="19"/>
  <c r="K13" i="19"/>
  <c r="L12" i="19"/>
  <c r="N10" i="19"/>
  <c r="J10" i="19"/>
  <c r="O9" i="19"/>
  <c r="K9" i="19"/>
  <c r="L8" i="19"/>
  <c r="N6" i="19"/>
  <c r="J6" i="19"/>
  <c r="O5" i="19"/>
  <c r="K5" i="19"/>
  <c r="L4" i="19"/>
  <c r="N27" i="19"/>
  <c r="J27" i="19"/>
  <c r="O26" i="19"/>
  <c r="K26" i="19"/>
  <c r="N23" i="19"/>
  <c r="J23" i="19"/>
  <c r="O22" i="19"/>
  <c r="K22" i="19"/>
  <c r="N19" i="19"/>
  <c r="J19" i="19"/>
  <c r="O18" i="19"/>
  <c r="K18" i="19"/>
  <c r="O14" i="19"/>
  <c r="K14" i="19"/>
  <c r="L13" i="19"/>
  <c r="N11" i="19"/>
  <c r="J11" i="19"/>
  <c r="O10" i="19"/>
  <c r="K10" i="19"/>
  <c r="L9" i="19"/>
  <c r="N7" i="19"/>
  <c r="J7" i="19"/>
  <c r="O6" i="19"/>
  <c r="K6" i="19"/>
  <c r="L5" i="19"/>
  <c r="N3" i="19"/>
  <c r="E15" i="19"/>
  <c r="O27" i="19"/>
  <c r="K27" i="19"/>
  <c r="N24" i="19"/>
  <c r="J24" i="19"/>
  <c r="O23" i="19"/>
  <c r="K23" i="19"/>
  <c r="N20" i="19"/>
  <c r="J20" i="19"/>
  <c r="O19" i="19"/>
  <c r="K19" i="19"/>
  <c r="N16" i="19"/>
  <c r="I48" i="13"/>
  <c r="K3" i="19"/>
  <c r="L3" i="19"/>
  <c r="J3" i="19"/>
  <c r="O2" i="19"/>
  <c r="E2" i="19"/>
  <c r="L2" i="19"/>
  <c r="J2" i="19"/>
</calcChain>
</file>

<file path=xl/connections.xml><?xml version="1.0" encoding="utf-8"?>
<connections xmlns="http://schemas.openxmlformats.org/spreadsheetml/2006/main">
  <connection id="1" name="danntai" type="6" refreshedVersion="3" background="1" saveData="1">
    <textPr codePage="932" sourceFile="C:\Users\亨二\Desktop\danntai.tab">
      <textFields count="2">
        <textField/>
        <textField/>
      </textFields>
    </textPr>
  </connection>
</connections>
</file>

<file path=xl/sharedStrings.xml><?xml version="1.0" encoding="utf-8"?>
<sst xmlns="http://schemas.openxmlformats.org/spreadsheetml/2006/main" count="819" uniqueCount="525">
  <si>
    <t>サポート番号</t>
  </si>
  <si>
    <t>会員番号</t>
  </si>
  <si>
    <t>仮会員番号</t>
  </si>
  <si>
    <t>組織階層１CD</t>
  </si>
  <si>
    <t>組織階層１名称</t>
  </si>
  <si>
    <t>組織階層２CD</t>
  </si>
  <si>
    <t>組織階層２名称</t>
  </si>
  <si>
    <t>組織階層３CD</t>
  </si>
  <si>
    <t>組織階層３名称</t>
  </si>
  <si>
    <t>所属団体番号</t>
  </si>
  <si>
    <t>所属団体名</t>
  </si>
  <si>
    <t>所属団体名フリガナ</t>
  </si>
  <si>
    <t>新規会員登録日</t>
  </si>
  <si>
    <t>会員資格更新日</t>
  </si>
  <si>
    <t>会員有効期限</t>
  </si>
  <si>
    <t>会員状況CD</t>
  </si>
  <si>
    <t>会員状況</t>
  </si>
  <si>
    <t>氏名_姓</t>
  </si>
  <si>
    <t>氏名_名</t>
  </si>
  <si>
    <t>氏名フリガナ_姓</t>
  </si>
  <si>
    <t>氏名フリガナ_名</t>
  </si>
  <si>
    <t>性別CD</t>
  </si>
  <si>
    <t>性別名</t>
  </si>
  <si>
    <t>生年月日</t>
  </si>
  <si>
    <t>年齢</t>
  </si>
  <si>
    <t>住所1郵便番号</t>
  </si>
  <si>
    <t>住所1都道府県</t>
  </si>
  <si>
    <t>住所1市区町村</t>
  </si>
  <si>
    <t>住所1番地等</t>
  </si>
  <si>
    <t>住所1FAX番号</t>
  </si>
  <si>
    <t>審判資格CD</t>
  </si>
  <si>
    <t>審判資格名称</t>
  </si>
  <si>
    <t>審判資格番号</t>
  </si>
  <si>
    <t>審判資格有効期限</t>
  </si>
  <si>
    <t>旧審判資格番号</t>
  </si>
  <si>
    <t>カード情報出力日</t>
  </si>
  <si>
    <t>自動引落申込状況</t>
  </si>
  <si>
    <t>備考</t>
  </si>
  <si>
    <t>検索用</t>
    <rPh sb="0" eb="2">
      <t>ケンサク</t>
    </rPh>
    <rPh sb="2" eb="3">
      <t>ヨウ</t>
    </rPh>
    <phoneticPr fontId="2"/>
  </si>
  <si>
    <t>申込責任者</t>
    <rPh sb="0" eb="2">
      <t>モウシコミ</t>
    </rPh>
    <rPh sb="2" eb="5">
      <t>セキニンシャ</t>
    </rPh>
    <phoneticPr fontId="2"/>
  </si>
  <si>
    <t>住所　〒</t>
    <rPh sb="0" eb="2">
      <t>ジュウショ</t>
    </rPh>
    <phoneticPr fontId="2"/>
  </si>
  <si>
    <t>円</t>
    <rPh sb="0" eb="1">
      <t>エン</t>
    </rPh>
    <phoneticPr fontId="2"/>
  </si>
  <si>
    <t>＊記入上の注意</t>
    <rPh sb="1" eb="3">
      <t>キニュウ</t>
    </rPh>
    <rPh sb="3" eb="4">
      <t>ジョウ</t>
    </rPh>
    <rPh sb="5" eb="7">
      <t>チュウイ</t>
    </rPh>
    <phoneticPr fontId="2"/>
  </si>
  <si>
    <t>1．　楷書でフルネームを記入すること</t>
    <rPh sb="3" eb="5">
      <t>カイショ</t>
    </rPh>
    <rPh sb="12" eb="14">
      <t>キニュウ</t>
    </rPh>
    <phoneticPr fontId="2"/>
  </si>
  <si>
    <t>2．　ランク順に記入すること。（種目毎でＡ・Ｂは不可）　</t>
    <rPh sb="6" eb="7">
      <t>ジュン</t>
    </rPh>
    <rPh sb="8" eb="10">
      <t>キニュウ</t>
    </rPh>
    <rPh sb="16" eb="18">
      <t>シュモク</t>
    </rPh>
    <rPh sb="18" eb="19">
      <t>ゴト</t>
    </rPh>
    <phoneticPr fontId="2"/>
  </si>
  <si>
    <t>3．　種目、所属記入欄は、必ず個人毎に記入すること。（ＭＳ・ＷＤにて可）</t>
    <rPh sb="3" eb="5">
      <t>シュモク</t>
    </rPh>
    <rPh sb="6" eb="8">
      <t>ショゾク</t>
    </rPh>
    <rPh sb="8" eb="11">
      <t>キニュウラン</t>
    </rPh>
    <rPh sb="13" eb="14">
      <t>カナラ</t>
    </rPh>
    <rPh sb="15" eb="17">
      <t>コジン</t>
    </rPh>
    <rPh sb="17" eb="18">
      <t>ゴト</t>
    </rPh>
    <rPh sb="19" eb="21">
      <t>キニュウ</t>
    </rPh>
    <rPh sb="34" eb="35">
      <t>カ</t>
    </rPh>
    <phoneticPr fontId="2"/>
  </si>
  <si>
    <t>年齢起算日</t>
    <rPh sb="0" eb="2">
      <t>ネンレイ</t>
    </rPh>
    <rPh sb="2" eb="5">
      <t>キサンビ</t>
    </rPh>
    <phoneticPr fontId="2"/>
  </si>
  <si>
    <t>生年月日入力例</t>
    <rPh sb="0" eb="2">
      <t>セイネン</t>
    </rPh>
    <rPh sb="2" eb="4">
      <t>ガッピ</t>
    </rPh>
    <rPh sb="4" eb="7">
      <t>ニュウリョクレイ</t>
    </rPh>
    <phoneticPr fontId="2"/>
  </si>
  <si>
    <t>年齢は自動的に計算されます</t>
    <rPh sb="0" eb="2">
      <t>ネンレイ</t>
    </rPh>
    <rPh sb="3" eb="6">
      <t>ジドウテキ</t>
    </rPh>
    <rPh sb="7" eb="9">
      <t>ケイサン</t>
    </rPh>
    <phoneticPr fontId="2"/>
  </si>
  <si>
    <t>種　　目</t>
    <rPh sb="0" eb="1">
      <t>タネ</t>
    </rPh>
    <rPh sb="3" eb="4">
      <t>メ</t>
    </rPh>
    <phoneticPr fontId="2"/>
  </si>
  <si>
    <t>審判
資格</t>
    <rPh sb="0" eb="2">
      <t>シンパン</t>
    </rPh>
    <rPh sb="3" eb="5">
      <t>シカク</t>
    </rPh>
    <phoneticPr fontId="2"/>
  </si>
  <si>
    <t>選手</t>
    <rPh sb="0" eb="2">
      <t>センシュ</t>
    </rPh>
    <phoneticPr fontId="2"/>
  </si>
  <si>
    <t>生年月日</t>
    <rPh sb="0" eb="2">
      <t>セイネン</t>
    </rPh>
    <rPh sb="2" eb="4">
      <t>ガッピ</t>
    </rPh>
    <phoneticPr fontId="2"/>
  </si>
  <si>
    <t>年齢</t>
    <rPh sb="0" eb="2">
      <t>ネンレイ</t>
    </rPh>
    <phoneticPr fontId="2"/>
  </si>
  <si>
    <t>（選手ふりがな）</t>
    <rPh sb="1" eb="3">
      <t>センシュ</t>
    </rPh>
    <phoneticPr fontId="2"/>
  </si>
  <si>
    <t>所属団体名</t>
    <rPh sb="0" eb="2">
      <t>ショゾク</t>
    </rPh>
    <rPh sb="2" eb="5">
      <t>ダンタイメイ</t>
    </rPh>
    <phoneticPr fontId="2"/>
  </si>
  <si>
    <t xml:space="preserve"> 印　　　　 </t>
    <rPh sb="1" eb="2">
      <t>イン</t>
    </rPh>
    <phoneticPr fontId="2"/>
  </si>
  <si>
    <t>大会参加料</t>
    <rPh sb="0" eb="2">
      <t>タイカイ</t>
    </rPh>
    <rPh sb="2" eb="5">
      <t>サンカリョウ</t>
    </rPh>
    <phoneticPr fontId="2"/>
  </si>
  <si>
    <t>電話</t>
    <rPh sb="0" eb="2">
      <t>デンワ</t>
    </rPh>
    <phoneticPr fontId="2"/>
  </si>
  <si>
    <t>一般</t>
    <rPh sb="0" eb="2">
      <t>イッパン</t>
    </rPh>
    <phoneticPr fontId="2"/>
  </si>
  <si>
    <t>２，５００円×（</t>
    <rPh sb="5" eb="6">
      <t>エン</t>
    </rPh>
    <phoneticPr fontId="2"/>
  </si>
  <si>
    <t>複</t>
    <rPh sb="0" eb="1">
      <t>フク</t>
    </rPh>
    <phoneticPr fontId="2"/>
  </si>
  <si>
    <t>１，５００円×（</t>
    <rPh sb="5" eb="6">
      <t>エン</t>
    </rPh>
    <phoneticPr fontId="2"/>
  </si>
  <si>
    <t>合計</t>
    <rPh sb="0" eb="2">
      <t>ゴウケイ</t>
    </rPh>
    <phoneticPr fontId="2"/>
  </si>
  <si>
    <t>＊申込責任者の連絡先は昼夜どちらでも連絡が出来る電話番号にしてください。</t>
    <rPh sb="1" eb="3">
      <t>モウシコミ</t>
    </rPh>
    <rPh sb="3" eb="6">
      <t>セキニンシャ</t>
    </rPh>
    <rPh sb="7" eb="10">
      <t>レンラクサキ</t>
    </rPh>
    <rPh sb="11" eb="13">
      <t>チュウヤ</t>
    </rPh>
    <rPh sb="18" eb="20">
      <t>レンラク</t>
    </rPh>
    <rPh sb="21" eb="23">
      <t>デキ</t>
    </rPh>
    <rPh sb="24" eb="26">
      <t>デンワ</t>
    </rPh>
    <rPh sb="26" eb="28">
      <t>バンゴウ</t>
    </rPh>
    <phoneticPr fontId="2"/>
  </si>
  <si>
    <t>領収書　　　　　　　　（　必要　・　不要　）</t>
    <rPh sb="0" eb="3">
      <t>リョウシュウショ</t>
    </rPh>
    <rPh sb="13" eb="15">
      <t>ヒツヨウ</t>
    </rPh>
    <rPh sb="18" eb="20">
      <t>フヨウ</t>
    </rPh>
    <phoneticPr fontId="2"/>
  </si>
  <si>
    <t>金額</t>
    <rPh sb="0" eb="2">
      <t>キンガク</t>
    </rPh>
    <phoneticPr fontId="2"/>
  </si>
  <si>
    <t>s31.4.1
s31/4/1</t>
    <phoneticPr fontId="2"/>
  </si>
  <si>
    <t>ﾗﾝｸ</t>
    <phoneticPr fontId="2"/>
  </si>
  <si>
    <t>申込締切日　要項をご確認ください！　　午後５時　必着 　厳守、以後は受付けません</t>
    <rPh sb="0" eb="2">
      <t>モウシコミ</t>
    </rPh>
    <rPh sb="2" eb="3">
      <t>シ</t>
    </rPh>
    <rPh sb="3" eb="4">
      <t>キ</t>
    </rPh>
    <rPh sb="4" eb="5">
      <t>ビ</t>
    </rPh>
    <rPh sb="6" eb="8">
      <t>ヨウコウ</t>
    </rPh>
    <rPh sb="10" eb="12">
      <t>カクニン</t>
    </rPh>
    <rPh sb="19" eb="21">
      <t>ゴゴ</t>
    </rPh>
    <rPh sb="22" eb="23">
      <t>ジ</t>
    </rPh>
    <rPh sb="24" eb="26">
      <t>ヒッチャク</t>
    </rPh>
    <rPh sb="28" eb="30">
      <t>ゲンシュ</t>
    </rPh>
    <rPh sb="31" eb="33">
      <t>イゴ</t>
    </rPh>
    <rPh sb="34" eb="36">
      <t>ウケツ</t>
    </rPh>
    <phoneticPr fontId="2"/>
  </si>
  <si>
    <r>
      <t>4．　</t>
    </r>
    <r>
      <rPr>
        <b/>
        <sz val="10"/>
        <rFont val="HGP明朝E"/>
        <family val="1"/>
        <charset val="128"/>
      </rPr>
      <t>種目の記入で　〃　　（チョンチョンはダメです！）。</t>
    </r>
    <rPh sb="3" eb="5">
      <t>シュモク</t>
    </rPh>
    <rPh sb="6" eb="8">
      <t>キニュウ</t>
    </rPh>
    <phoneticPr fontId="2"/>
  </si>
  <si>
    <t>所属クラブ</t>
    <phoneticPr fontId="2"/>
  </si>
  <si>
    <t>高校生・６０歳以上</t>
    <rPh sb="0" eb="3">
      <t>コウコウセイ</t>
    </rPh>
    <rPh sb="6" eb="7">
      <t>サイ</t>
    </rPh>
    <rPh sb="7" eb="9">
      <t>イジョウ</t>
    </rPh>
    <phoneticPr fontId="2"/>
  </si>
  <si>
    <t>中学生</t>
    <rPh sb="0" eb="3">
      <t>チュウガクセイ</t>
    </rPh>
    <phoneticPr fontId="2"/>
  </si>
  <si>
    <t>小学生</t>
    <rPh sb="0" eb="3">
      <t>ショウガクセイ</t>
    </rPh>
    <phoneticPr fontId="2"/>
  </si>
  <si>
    <t>親子複（中学生）</t>
    <rPh sb="0" eb="2">
      <t>オヤコ</t>
    </rPh>
    <rPh sb="2" eb="3">
      <t>フク</t>
    </rPh>
    <rPh sb="4" eb="7">
      <t>チュウガクセイ</t>
    </rPh>
    <phoneticPr fontId="2"/>
  </si>
  <si>
    <t>親子複（小学生）</t>
    <rPh sb="0" eb="2">
      <t>オヤコ</t>
    </rPh>
    <rPh sb="2" eb="3">
      <t>フク</t>
    </rPh>
    <rPh sb="4" eb="7">
      <t>ショウガクセイ</t>
    </rPh>
    <phoneticPr fontId="2"/>
  </si>
  <si>
    <t>１，０００円×（</t>
    <rPh sb="5" eb="6">
      <t>エン</t>
    </rPh>
    <phoneticPr fontId="2"/>
  </si>
  <si>
    <t>５００円×（</t>
    <rPh sb="3" eb="4">
      <t>エン</t>
    </rPh>
    <phoneticPr fontId="2"/>
  </si>
  <si>
    <t>２，0００円×（</t>
    <rPh sb="5" eb="6">
      <t>エン</t>
    </rPh>
    <phoneticPr fontId="2"/>
  </si>
  <si>
    <t>　</t>
  </si>
  <si>
    <t>（ＦＡＸ番号）</t>
    <rPh sb="4" eb="6">
      <t>バンゴウ</t>
    </rPh>
    <phoneticPr fontId="2"/>
  </si>
  <si>
    <t>平成２８年度会員登録名簿</t>
    <rPh sb="0" eb="2">
      <t>ヘイセイ</t>
    </rPh>
    <rPh sb="4" eb="6">
      <t>ネンド</t>
    </rPh>
    <rPh sb="6" eb="8">
      <t>カイイン</t>
    </rPh>
    <rPh sb="8" eb="10">
      <t>トウロク</t>
    </rPh>
    <rPh sb="10" eb="12">
      <t>メイボ</t>
    </rPh>
    <phoneticPr fontId="2"/>
  </si>
  <si>
    <t>氏　　名</t>
    <rPh sb="0" eb="1">
      <t>シ</t>
    </rPh>
    <rPh sb="3" eb="4">
      <t>メイ</t>
    </rPh>
    <phoneticPr fontId="2"/>
  </si>
  <si>
    <t>登録番号</t>
    <rPh sb="0" eb="2">
      <t>トウロク</t>
    </rPh>
    <rPh sb="2" eb="4">
      <t>バンゴウ</t>
    </rPh>
    <phoneticPr fontId="2"/>
  </si>
  <si>
    <t>性別</t>
    <rPh sb="0" eb="2">
      <t>セイベツ</t>
    </rPh>
    <phoneticPr fontId="2"/>
  </si>
  <si>
    <t>郵便番号</t>
    <rPh sb="0" eb="2">
      <t>ユウビン</t>
    </rPh>
    <rPh sb="2" eb="4">
      <t>バンゴウ</t>
    </rPh>
    <phoneticPr fontId="2"/>
  </si>
  <si>
    <t>住　　　所</t>
    <rPh sb="0" eb="1">
      <t>ジュウ</t>
    </rPh>
    <rPh sb="4" eb="5">
      <t>ショ</t>
    </rPh>
    <phoneticPr fontId="2"/>
  </si>
  <si>
    <t>団体名</t>
    <rPh sb="0" eb="2">
      <t>ダンタイ</t>
    </rPh>
    <rPh sb="2" eb="3">
      <t>メイ</t>
    </rPh>
    <phoneticPr fontId="2"/>
  </si>
  <si>
    <t>監督名</t>
    <rPh sb="0" eb="2">
      <t>カントク</t>
    </rPh>
    <rPh sb="2" eb="3">
      <t>メイ</t>
    </rPh>
    <phoneticPr fontId="2"/>
  </si>
  <si>
    <t>監督住所</t>
    <rPh sb="0" eb="2">
      <t>カントク</t>
    </rPh>
    <rPh sb="2" eb="4">
      <t>ジュウショ</t>
    </rPh>
    <phoneticPr fontId="2"/>
  </si>
  <si>
    <t>１／２</t>
    <phoneticPr fontId="2"/>
  </si>
  <si>
    <t>№</t>
    <phoneticPr fontId="2"/>
  </si>
  <si>
    <t>２／２</t>
    <phoneticPr fontId="2"/>
  </si>
  <si>
    <t>審判有効期限</t>
    <rPh sb="0" eb="2">
      <t>シンパン</t>
    </rPh>
    <rPh sb="2" eb="4">
      <t>ユウコウ</t>
    </rPh>
    <rPh sb="4" eb="6">
      <t>キゲン</t>
    </rPh>
    <phoneticPr fontId="2"/>
  </si>
  <si>
    <t>連絡担当者</t>
    <rPh sb="0" eb="2">
      <t>レンラク</t>
    </rPh>
    <rPh sb="2" eb="5">
      <t>タントウシャ</t>
    </rPh>
    <phoneticPr fontId="2"/>
  </si>
  <si>
    <t>連絡者住所</t>
    <rPh sb="0" eb="2">
      <t>レンラク</t>
    </rPh>
    <rPh sb="2" eb="3">
      <t>シャ</t>
    </rPh>
    <rPh sb="3" eb="5">
      <t>ジュウショ</t>
    </rPh>
    <phoneticPr fontId="2"/>
  </si>
  <si>
    <t>連絡者メール（ＰＣ）</t>
    <rPh sb="0" eb="3">
      <t>レンラクシャ</t>
    </rPh>
    <phoneticPr fontId="2"/>
  </si>
  <si>
    <t>監督TEL（携帯）</t>
    <rPh sb="0" eb="2">
      <t>カントク</t>
    </rPh>
    <rPh sb="6" eb="8">
      <t>ケイタイ</t>
    </rPh>
    <phoneticPr fontId="2"/>
  </si>
  <si>
    <t>連絡者ＴＥＬ（携帯）</t>
    <rPh sb="0" eb="3">
      <t>レンラクシャ</t>
    </rPh>
    <phoneticPr fontId="2"/>
  </si>
  <si>
    <t>連絡者メール（携帯）</t>
    <rPh sb="0" eb="3">
      <t>レンラクシャ</t>
    </rPh>
    <rPh sb="7" eb="9">
      <t>ケイタイ</t>
    </rPh>
    <phoneticPr fontId="2"/>
  </si>
  <si>
    <t>【必須項目】</t>
    <rPh sb="3" eb="5">
      <t>コウモク</t>
    </rPh>
    <phoneticPr fontId="2"/>
  </si>
  <si>
    <t>登録順ｎｏ</t>
    <rPh sb="0" eb="3">
      <t>トウロクジュン</t>
    </rPh>
    <phoneticPr fontId="2"/>
  </si>
  <si>
    <t>監督の番号を入力</t>
    <rPh sb="0" eb="2">
      <t>カントク</t>
    </rPh>
    <rPh sb="3" eb="5">
      <t>バンゴウ</t>
    </rPh>
    <rPh sb="6" eb="8">
      <t>ニュウリョク</t>
    </rPh>
    <phoneticPr fontId="2"/>
  </si>
  <si>
    <t>連絡者の番号を入力</t>
    <phoneticPr fontId="2"/>
  </si>
  <si>
    <t>メールアドレス(PC)</t>
    <phoneticPr fontId="2"/>
  </si>
  <si>
    <t>住所1電話番号(携帯)</t>
    <rPh sb="8" eb="10">
      <t>ケイタイ</t>
    </rPh>
    <phoneticPr fontId="2"/>
  </si>
  <si>
    <t>携帯メール</t>
    <rPh sb="0" eb="2">
      <t>ケイタイ</t>
    </rPh>
    <phoneticPr fontId="2"/>
  </si>
  <si>
    <t>所属クラブ</t>
    <phoneticPr fontId="2"/>
  </si>
  <si>
    <t>１／</t>
    <phoneticPr fontId="2"/>
  </si>
  <si>
    <t>２／２</t>
    <phoneticPr fontId="2"/>
  </si>
  <si>
    <t>ＡＣＴＩＶＥＰｌｕｓ</t>
  </si>
  <si>
    <t>ＡＤＶＡＮＣＥ</t>
  </si>
  <si>
    <t>ＡＱＵＡ</t>
  </si>
  <si>
    <t>ＡＴＯＭ</t>
  </si>
  <si>
    <t>ＢＡＭＢＩ</t>
  </si>
  <si>
    <t>Ｂｅｌｉｅｖｅ</t>
  </si>
  <si>
    <t>ＢＵＢＢＬＥＳ</t>
  </si>
  <si>
    <t>ＢＵＺＺ</t>
  </si>
  <si>
    <t>ＣＡＴ</t>
  </si>
  <si>
    <t>Ｃａｔｓ</t>
  </si>
  <si>
    <t>ＣＨＥＲＲＹ</t>
  </si>
  <si>
    <t>ｃｈｉｂｉｕｓａ</t>
  </si>
  <si>
    <t>Ｃｌｅａｒ　Ｃｈａｎｃｅ</t>
  </si>
  <si>
    <t>ＣＬＩＭＡＸ</t>
  </si>
  <si>
    <t>Ｃｏｃｃｏ　ｃｌｕｂ</t>
  </si>
  <si>
    <t>ＣＲＡＺＹ　ＭＯＮＫＥＹ</t>
  </si>
  <si>
    <t>ＤＮＡ-Ｒ</t>
  </si>
  <si>
    <t>ＥＬＭＥＲ</t>
  </si>
  <si>
    <t>ＦｅａｔｈｅｒＢ．Ｃ</t>
  </si>
  <si>
    <t>Ｆｕｔｕｒｅｓ</t>
  </si>
  <si>
    <t>Ｇａｍｂｌｅｒ’ｓ</t>
  </si>
  <si>
    <t>ＧＲＥＥＤ</t>
  </si>
  <si>
    <t>GYOGYO</t>
  </si>
  <si>
    <t>ＨＡＮＤＳ</t>
  </si>
  <si>
    <t>ＪＦＥ</t>
  </si>
  <si>
    <t>ＪＯＬＬＹ</t>
  </si>
  <si>
    <t>JｕｎＫｉｅ</t>
  </si>
  <si>
    <t>ＫＡＩＭＥＩ</t>
  </si>
  <si>
    <t>ＬＵＮＡ</t>
  </si>
  <si>
    <t>Milkyway</t>
  </si>
  <si>
    <t>ＭＹＮＳ。</t>
  </si>
  <si>
    <t>ＮＡＮＡＳＥＡ’Ｚ</t>
  </si>
  <si>
    <t>Ｎａｔｕｒａｌ</t>
  </si>
  <si>
    <t>ＮＩＳＨＩＷＡＫＩ</t>
  </si>
  <si>
    <t>ＰＡＮＤＯＲＡ</t>
  </si>
  <si>
    <t>ｐｉｙｏｐｉｙｏ</t>
  </si>
  <si>
    <t>ＰＬＡＤ</t>
  </si>
  <si>
    <t>Ｐｌａｉｓｉｒ</t>
  </si>
  <si>
    <t>Ｐｌａｓｍａ</t>
  </si>
  <si>
    <t>ＰＯＯ</t>
  </si>
  <si>
    <t>ｒａｌｌｙ</t>
  </si>
  <si>
    <t>ＲＥＡＬ</t>
  </si>
  <si>
    <t>Ｒｏｃｋ　ｏｎ</t>
  </si>
  <si>
    <t>SKY FALL</t>
  </si>
  <si>
    <t>ＳＵＣＣＥＳＳ</t>
  </si>
  <si>
    <t>ＴＡＪＩＭＡ</t>
  </si>
  <si>
    <t>ＴＥＡＭ　ＢＯＳＳ</t>
  </si>
  <si>
    <t>ＴＥＡＭ　ＫＥＮＫＥＮ</t>
  </si>
  <si>
    <t>Ｔｒｅａｓｕｒｅｓ</t>
  </si>
  <si>
    <t>Ｖｏｌａｎｏ</t>
  </si>
  <si>
    <t>ＷｅｅＤ</t>
  </si>
  <si>
    <t>Ｗｈｉｔｅ　ｓｈｕｔｔｌｅ</t>
  </si>
  <si>
    <t>ＷＩＮＧＳ</t>
  </si>
  <si>
    <t>ＹＢＳ</t>
  </si>
  <si>
    <t>アイビー</t>
  </si>
  <si>
    <t>あじさい</t>
  </si>
  <si>
    <t>あすなろクラブ</t>
  </si>
  <si>
    <t>いなみの</t>
  </si>
  <si>
    <t>ウエストシルバー</t>
  </si>
  <si>
    <t>ウッディシャトルズ</t>
  </si>
  <si>
    <t>ぐりんぴぃーす</t>
  </si>
  <si>
    <t>ぐるぐるパンチ</t>
  </si>
  <si>
    <t>クロスロード</t>
  </si>
  <si>
    <t>シーガルス</t>
  </si>
  <si>
    <t>しぇいくはんずＫＯＢＥ</t>
  </si>
  <si>
    <t>シャトル</t>
  </si>
  <si>
    <t>シュパース</t>
  </si>
  <si>
    <t>スマッシュクラブ</t>
  </si>
  <si>
    <t>ソフト</t>
  </si>
  <si>
    <t>ちぃむ　なんぶ堂</t>
  </si>
  <si>
    <t>ドレミ</t>
  </si>
  <si>
    <t>バドラー</t>
  </si>
  <si>
    <t>はにーぃず</t>
  </si>
  <si>
    <t>はねっつ</t>
  </si>
  <si>
    <t>ぷらむっち</t>
  </si>
  <si>
    <t>プリッツ</t>
  </si>
  <si>
    <t>ブルーシャンス</t>
  </si>
  <si>
    <t>フレッシュ三田</t>
  </si>
  <si>
    <t>ペガサス</t>
  </si>
  <si>
    <t>ボンバーズ</t>
  </si>
  <si>
    <t>ミスチバスモンキー</t>
  </si>
  <si>
    <t>むささび会</t>
  </si>
  <si>
    <t>ヤマヒサ倶楽部</t>
  </si>
  <si>
    <t>芦屋クラブ</t>
  </si>
  <si>
    <t>安室ＳＥＬＦＩＳＨ</t>
  </si>
  <si>
    <t>伊丹ＢＣ</t>
  </si>
  <si>
    <t>我流</t>
  </si>
  <si>
    <t>共済</t>
  </si>
  <si>
    <t>銀-しろがね-</t>
  </si>
  <si>
    <t>高砂ＢＳ</t>
  </si>
  <si>
    <t>佐用ＢＣ</t>
  </si>
  <si>
    <t>三木シャトル</t>
  </si>
  <si>
    <t>三木ミント</t>
  </si>
  <si>
    <t>三木赤とんぼ</t>
  </si>
  <si>
    <t>四ツ羽</t>
  </si>
  <si>
    <t>自由が丘</t>
  </si>
  <si>
    <t>小学生指導者クラブ</t>
  </si>
  <si>
    <t>飾磨クラブ</t>
  </si>
  <si>
    <t>神戸市立工業高等専門学校</t>
  </si>
  <si>
    <t>垂水クラブ</t>
  </si>
  <si>
    <t>成徳スマイル</t>
  </si>
  <si>
    <t>西播クラブ</t>
  </si>
  <si>
    <t>赤壁</t>
  </si>
  <si>
    <t>猪名川クラブ</t>
  </si>
  <si>
    <t>難波クラブ</t>
  </si>
  <si>
    <t>白鳥美羽</t>
  </si>
  <si>
    <t>飛翔クラブ</t>
  </si>
  <si>
    <t>武庫ＢＣ</t>
  </si>
  <si>
    <t>武蔵</t>
  </si>
  <si>
    <t>豊岡クラブ</t>
  </si>
  <si>
    <t>北神クラブ</t>
  </si>
  <si>
    <t>明石高専</t>
  </si>
  <si>
    <t>竜神クラブ</t>
  </si>
  <si>
    <t>緑ヶ丘クラブ</t>
  </si>
  <si>
    <t>零～ＺＥＲＯ～</t>
  </si>
  <si>
    <t>LADYBUG</t>
  </si>
  <si>
    <t>第３１回兵庫県バドミントンカーニバル大会　　　　参加申込書</t>
    <rPh sb="0" eb="1">
      <t>ダイ</t>
    </rPh>
    <rPh sb="3" eb="4">
      <t>カイ</t>
    </rPh>
    <rPh sb="4" eb="7">
      <t>ヒョウゴケン</t>
    </rPh>
    <rPh sb="18" eb="20">
      <t>タイカイ</t>
    </rPh>
    <rPh sb="24" eb="26">
      <t>サンカ</t>
    </rPh>
    <rPh sb="26" eb="29">
      <t>モウシコミショ</t>
    </rPh>
    <phoneticPr fontId="2"/>
  </si>
  <si>
    <t>第３１回兵庫県バドミントンカーニバル大会　参加申込書</t>
    <rPh sb="0" eb="1">
      <t>ダイ</t>
    </rPh>
    <rPh sb="3" eb="4">
      <t>カイ</t>
    </rPh>
    <rPh sb="4" eb="7">
      <t>ヒョウゴケン</t>
    </rPh>
    <rPh sb="18" eb="20">
      <t>タイカイ</t>
    </rPh>
    <rPh sb="21" eb="23">
      <t>サンカ</t>
    </rPh>
    <rPh sb="23" eb="26">
      <t>モウシコミショ</t>
    </rPh>
    <phoneticPr fontId="2"/>
  </si>
  <si>
    <t>NO
入力</t>
    <rPh sb="3" eb="5">
      <t>ニュウリョク</t>
    </rPh>
    <phoneticPr fontId="2"/>
  </si>
  <si>
    <t>NO</t>
    <phoneticPr fontId="2"/>
  </si>
  <si>
    <t>電話番号携帯)</t>
    <rPh sb="4" eb="6">
      <t>ケイタイ</t>
    </rPh>
    <phoneticPr fontId="2"/>
  </si>
  <si>
    <t>電話番号（携帯)</t>
    <rPh sb="5" eb="7">
      <t>ケイタイ</t>
    </rPh>
    <phoneticPr fontId="2"/>
  </si>
  <si>
    <t>監督・連絡者</t>
    <rPh sb="0" eb="2">
      <t>カントク</t>
    </rPh>
    <rPh sb="3" eb="6">
      <t>レンラクシャ</t>
    </rPh>
    <phoneticPr fontId="2"/>
  </si>
  <si>
    <t>電話番号(携帯)</t>
    <rPh sb="5" eb="7">
      <t>ケイタイ</t>
    </rPh>
    <phoneticPr fontId="2"/>
  </si>
  <si>
    <t>電話番号FAX)</t>
    <phoneticPr fontId="2"/>
  </si>
  <si>
    <t>別の団体と組まれる場合選手を入力してください。
団体名
氏名・氏名フリガナ・性別名（男性・女性）・審判資格名称（３級）
以上のデータを入力して申込にご利用ください。
右の薄緑のエリアに入力してください。
団体名は下から
コピー＆ペースト
でえらんでくさい。</t>
    <rPh sb="0" eb="1">
      <t>ベツ</t>
    </rPh>
    <rPh sb="2" eb="4">
      <t>ダンタイ</t>
    </rPh>
    <rPh sb="5" eb="6">
      <t>ク</t>
    </rPh>
    <rPh sb="9" eb="11">
      <t>バアイ</t>
    </rPh>
    <rPh sb="11" eb="13">
      <t>センシュ</t>
    </rPh>
    <rPh sb="14" eb="16">
      <t>ニュウリョク</t>
    </rPh>
    <rPh sb="24" eb="26">
      <t>ダンタイ</t>
    </rPh>
    <rPh sb="26" eb="27">
      <t>メイ</t>
    </rPh>
    <rPh sb="28" eb="30">
      <t>シメイ</t>
    </rPh>
    <rPh sb="31" eb="33">
      <t>シメイ</t>
    </rPh>
    <rPh sb="38" eb="40">
      <t>セイベツ</t>
    </rPh>
    <rPh sb="40" eb="41">
      <t>メイ</t>
    </rPh>
    <rPh sb="42" eb="44">
      <t>ダンセイ</t>
    </rPh>
    <rPh sb="45" eb="47">
      <t>ジョセイ</t>
    </rPh>
    <rPh sb="49" eb="51">
      <t>シンパン</t>
    </rPh>
    <rPh sb="51" eb="53">
      <t>シカク</t>
    </rPh>
    <rPh sb="53" eb="55">
      <t>メイショウ</t>
    </rPh>
    <rPh sb="57" eb="58">
      <t>キュウ</t>
    </rPh>
    <rPh sb="60" eb="62">
      <t>イジョウ</t>
    </rPh>
    <rPh sb="67" eb="69">
      <t>ニュウリョク</t>
    </rPh>
    <rPh sb="71" eb="73">
      <t>モウシコミ</t>
    </rPh>
    <rPh sb="75" eb="77">
      <t>リヨウ</t>
    </rPh>
    <rPh sb="83" eb="84">
      <t>ミギ</t>
    </rPh>
    <rPh sb="85" eb="86">
      <t>ウス</t>
    </rPh>
    <rPh sb="86" eb="87">
      <t>ミドリ</t>
    </rPh>
    <rPh sb="92" eb="94">
      <t>ニュウリョク</t>
    </rPh>
    <rPh sb="102" eb="105">
      <t>ダンタイメイ</t>
    </rPh>
    <rPh sb="106" eb="107">
      <t>シタ</t>
    </rPh>
    <phoneticPr fontId="2"/>
  </si>
  <si>
    <t>読込種目
(種目完全名称)</t>
  </si>
  <si>
    <t>読込選手名１＿団体名１</t>
  </si>
  <si>
    <t>読込選手名２団体名２</t>
  </si>
  <si>
    <t>読込前年度
順位１</t>
  </si>
  <si>
    <t>読込前年度
順位２</t>
  </si>
  <si>
    <t>読込チーム内ランク</t>
  </si>
  <si>
    <t>申込選手１団体名</t>
    <rPh sb="0" eb="2">
      <t>モウシコミ</t>
    </rPh>
    <rPh sb="2" eb="4">
      <t>センシュ</t>
    </rPh>
    <rPh sb="5" eb="7">
      <t>ダンタイ</t>
    </rPh>
    <rPh sb="7" eb="8">
      <t>メイ</t>
    </rPh>
    <phoneticPr fontId="2"/>
  </si>
  <si>
    <t>申込団体名</t>
    <rPh sb="0" eb="2">
      <t>モウシコミ</t>
    </rPh>
    <rPh sb="2" eb="4">
      <t>ダンタイ</t>
    </rPh>
    <rPh sb="4" eb="5">
      <t>メイ</t>
    </rPh>
    <phoneticPr fontId="2"/>
  </si>
  <si>
    <t>申込選手２団体名</t>
    <rPh sb="0" eb="2">
      <t>モウシコミ</t>
    </rPh>
    <rPh sb="2" eb="4">
      <t>センシュ</t>
    </rPh>
    <rPh sb="5" eb="7">
      <t>ダンタイ</t>
    </rPh>
    <rPh sb="7" eb="8">
      <t>メイ</t>
    </rPh>
    <phoneticPr fontId="2"/>
  </si>
  <si>
    <t>選手名１</t>
    <rPh sb="0" eb="2">
      <t>センシュ</t>
    </rPh>
    <rPh sb="2" eb="3">
      <t>メイ</t>
    </rPh>
    <phoneticPr fontId="2"/>
  </si>
  <si>
    <t>選手名２</t>
    <rPh sb="0" eb="2">
      <t>センシュ</t>
    </rPh>
    <rPh sb="2" eb="3">
      <t>メイ</t>
    </rPh>
    <phoneticPr fontId="2"/>
  </si>
  <si>
    <t>選手名１ふり</t>
    <rPh sb="0" eb="2">
      <t>センシュ</t>
    </rPh>
    <rPh sb="2" eb="3">
      <t>メイ</t>
    </rPh>
    <phoneticPr fontId="2"/>
  </si>
  <si>
    <t>選手名２ふり</t>
    <rPh sb="0" eb="2">
      <t>センシュ</t>
    </rPh>
    <rPh sb="2" eb="3">
      <t>メイ</t>
    </rPh>
    <phoneticPr fontId="2"/>
  </si>
  <si>
    <t>ここは入力禁止</t>
    <rPh sb="3" eb="5">
      <t>ニュウリョク</t>
    </rPh>
    <rPh sb="5" eb="7">
      <t>キンシ</t>
    </rPh>
    <phoneticPr fontId="2"/>
  </si>
  <si>
    <t>生年月日１</t>
    <rPh sb="0" eb="2">
      <t>セイネン</t>
    </rPh>
    <rPh sb="2" eb="4">
      <t>ガッピ</t>
    </rPh>
    <phoneticPr fontId="2"/>
  </si>
  <si>
    <t>生年月日２</t>
    <rPh sb="0" eb="2">
      <t>セイネン</t>
    </rPh>
    <rPh sb="2" eb="4">
      <t>ガッピ</t>
    </rPh>
    <phoneticPr fontId="2"/>
  </si>
  <si>
    <t>人</t>
    <rPh sb="0" eb="1">
      <t>ニン</t>
    </rPh>
    <phoneticPr fontId="2"/>
  </si>
  <si>
    <t>組</t>
    <rPh sb="0" eb="1">
      <t>クミ</t>
    </rPh>
    <phoneticPr fontId="2"/>
  </si>
  <si>
    <t>例</t>
    <rPh sb="0" eb="1">
      <t>レイ</t>
    </rPh>
    <phoneticPr fontId="2"/>
  </si>
  <si>
    <t>Ｓｕｐｅｒ　Ｂｉｒｄ</t>
    <phoneticPr fontId="2"/>
  </si>
  <si>
    <t>吉岡</t>
    <rPh sb="0" eb="2">
      <t>ヨシオカ</t>
    </rPh>
    <phoneticPr fontId="2"/>
  </si>
  <si>
    <t>亨二</t>
    <rPh sb="0" eb="2">
      <t>キョウジ</t>
    </rPh>
    <phoneticPr fontId="2"/>
  </si>
  <si>
    <t>ヨシオカ</t>
    <phoneticPr fontId="2"/>
  </si>
  <si>
    <t>キョウジ</t>
    <phoneticPr fontId="2"/>
  </si>
  <si>
    <t>男</t>
    <rPh sb="0" eb="1">
      <t>オトコ</t>
    </rPh>
    <phoneticPr fontId="2"/>
  </si>
  <si>
    <t>社会人クラブの団体</t>
    <rPh sb="0" eb="3">
      <t>シャカイジン</t>
    </rPh>
    <rPh sb="7" eb="9">
      <t>ダンタイ</t>
    </rPh>
    <phoneticPr fontId="2"/>
  </si>
  <si>
    <t>ＧＯＧＯ</t>
  </si>
  <si>
    <t>レディース</t>
  </si>
  <si>
    <t>ＩＢサークル</t>
  </si>
  <si>
    <t>あい&amp;あい</t>
  </si>
  <si>
    <t>あくらBC</t>
  </si>
  <si>
    <t>きっぴーず</t>
  </si>
  <si>
    <t>クリッパーズ</t>
  </si>
  <si>
    <t>スワンレディース</t>
  </si>
  <si>
    <t>たけのこ</t>
  </si>
  <si>
    <t>わかば</t>
  </si>
  <si>
    <t>芦屋</t>
  </si>
  <si>
    <t>伊丹</t>
  </si>
  <si>
    <t>三田ウィングス</t>
  </si>
  <si>
    <t>三田サフィニア</t>
  </si>
  <si>
    <t>西宮</t>
  </si>
  <si>
    <t>川西</t>
  </si>
  <si>
    <t>太子ＢＣ</t>
  </si>
  <si>
    <t>猪名川</t>
  </si>
  <si>
    <t>姫路</t>
  </si>
  <si>
    <t>宝塚</t>
  </si>
  <si>
    <t>緑ヶ丘</t>
  </si>
  <si>
    <t>大手前大学</t>
  </si>
  <si>
    <t>学生</t>
  </si>
  <si>
    <t>関西福祉大学</t>
  </si>
  <si>
    <t>関西学院大学</t>
  </si>
  <si>
    <t>甲南女子大学</t>
  </si>
  <si>
    <t>甲南大学</t>
  </si>
  <si>
    <t>神戸市外国語大学</t>
  </si>
  <si>
    <t>神戸学院大学</t>
  </si>
  <si>
    <t>神戸女学院大学</t>
  </si>
  <si>
    <t>神戸女子大学</t>
  </si>
  <si>
    <t>神戸親和女子大学</t>
  </si>
  <si>
    <t>神戸大学</t>
  </si>
  <si>
    <t>神戸常盤大学</t>
  </si>
  <si>
    <t>兵庫教育大学</t>
  </si>
  <si>
    <t>兵庫県立大学神戸</t>
  </si>
  <si>
    <t>兵庫県立大学姫路</t>
  </si>
  <si>
    <t>武庫川女子大学</t>
  </si>
  <si>
    <t>流通科学大学</t>
  </si>
  <si>
    <t>兵庫県教職員</t>
  </si>
  <si>
    <t>教職員</t>
  </si>
  <si>
    <t>愛徳学園高等学校</t>
  </si>
  <si>
    <t>高体連</t>
  </si>
  <si>
    <t>芦屋学園高等学校</t>
  </si>
  <si>
    <t>芦屋国際中等教育学校</t>
  </si>
  <si>
    <t>伊丹高等学校</t>
  </si>
  <si>
    <t>伊丹市立伊丹高等学校</t>
  </si>
  <si>
    <t>伊丹西高等学校</t>
  </si>
  <si>
    <t>伊丹北高校</t>
  </si>
  <si>
    <t>育英高等学校</t>
  </si>
  <si>
    <t>園田学園高等学校</t>
  </si>
  <si>
    <t>加古川西高等学校</t>
  </si>
  <si>
    <t>加古川東高等学校</t>
  </si>
  <si>
    <t>加古川南高等学校</t>
  </si>
  <si>
    <t>加古川北高等学校</t>
  </si>
  <si>
    <t>吉川高等学校</t>
  </si>
  <si>
    <t>啓明学院高等学校</t>
  </si>
  <si>
    <t>賢明女子学院高等学校</t>
  </si>
  <si>
    <t>御影高等学校</t>
  </si>
  <si>
    <t>甲南高等学校</t>
  </si>
  <si>
    <t>香住高等学校</t>
  </si>
  <si>
    <t>高砂高等学校</t>
  </si>
  <si>
    <t>高砂南高等学校</t>
  </si>
  <si>
    <t>兵庫県立国際高等学校</t>
  </si>
  <si>
    <t>佐用高等学校</t>
  </si>
  <si>
    <t>三田学園高等学校</t>
  </si>
  <si>
    <t>三田祥雲館高等学校</t>
  </si>
  <si>
    <t>三木東高等学校</t>
  </si>
  <si>
    <t>山崎高等学校</t>
  </si>
  <si>
    <t>社高等学校</t>
  </si>
  <si>
    <t>夙川学院高等学校</t>
  </si>
  <si>
    <t>出石高等学校</t>
  </si>
  <si>
    <t>小野工業高等学校</t>
  </si>
  <si>
    <t>松蔭高等学校</t>
  </si>
  <si>
    <t>松陽高等学校</t>
  </si>
  <si>
    <t>上郡高等学校</t>
  </si>
  <si>
    <t>飾磨工業高校</t>
  </si>
  <si>
    <t>神戸海星女子学院高等学校</t>
  </si>
  <si>
    <t>神戸学院大学附属高等学校</t>
  </si>
  <si>
    <t>神戸甲北高等学校</t>
  </si>
  <si>
    <t>神戸高等学校</t>
  </si>
  <si>
    <t>神戸山手女子高等学校</t>
  </si>
  <si>
    <t>神戸市立須磨翔風高等学校</t>
  </si>
  <si>
    <t>神戸市立兵庫商業高等学校</t>
  </si>
  <si>
    <t>神戸市立六甲アイランド高校</t>
  </si>
  <si>
    <t>神戸女学院</t>
  </si>
  <si>
    <t>神戸商業高等学校</t>
  </si>
  <si>
    <t>神戸村野工業高等学校</t>
  </si>
  <si>
    <t>神戸第一高等学校</t>
  </si>
  <si>
    <t>神戸野田高等学校</t>
  </si>
  <si>
    <t>神戸龍谷高等学校</t>
  </si>
  <si>
    <t>神崎高等学校</t>
  </si>
  <si>
    <t>親和女子高等学校</t>
  </si>
  <si>
    <t>仁川学院</t>
  </si>
  <si>
    <t>須磨学園高等学校</t>
  </si>
  <si>
    <t>須磨東高等学校</t>
  </si>
  <si>
    <t>須磨友が丘高等学校</t>
  </si>
  <si>
    <t>星陵高等学校</t>
  </si>
  <si>
    <t>生野高等学校</t>
  </si>
  <si>
    <t>西宮甲山高等学校</t>
  </si>
  <si>
    <t>西宮高等学校</t>
  </si>
  <si>
    <t>西宮市立西宮高等学校</t>
  </si>
  <si>
    <t>西宮市立西宮東高等学校</t>
  </si>
  <si>
    <t>西宮北高等学校</t>
  </si>
  <si>
    <t>川西北陵高等学校</t>
  </si>
  <si>
    <t>川西明峰高等学校</t>
  </si>
  <si>
    <t>川西緑台高等学校</t>
  </si>
  <si>
    <t>相生産業高等学校</t>
  </si>
  <si>
    <t>太子高等学校</t>
  </si>
  <si>
    <t>大学附属高等学校</t>
  </si>
  <si>
    <t>滝川高等学校</t>
  </si>
  <si>
    <t>滝川第二高等学校</t>
  </si>
  <si>
    <t>但馬農業高等学校</t>
  </si>
  <si>
    <t>猪名川高等学校</t>
  </si>
  <si>
    <t>長田高等学校</t>
  </si>
  <si>
    <t>東灘高校</t>
  </si>
  <si>
    <t>東播工業高等学校</t>
  </si>
  <si>
    <t>東播磨高等学校</t>
  </si>
  <si>
    <t>東洋大学附属姫路高等学校</t>
  </si>
  <si>
    <t>灘高等学校</t>
  </si>
  <si>
    <t>尼崎稲園高等学校</t>
  </si>
  <si>
    <t>尼崎工業高等学校</t>
  </si>
  <si>
    <t>尼崎高等学校</t>
  </si>
  <si>
    <t>尼崎市立尼崎高等学校</t>
  </si>
  <si>
    <t>尼崎西高等学校</t>
  </si>
  <si>
    <t>尼崎北高等学校</t>
  </si>
  <si>
    <t>日ノ本学園高等学校</t>
  </si>
  <si>
    <t>日高高等学校</t>
  </si>
  <si>
    <t>農業高等学校</t>
  </si>
  <si>
    <t>播磨高等学校</t>
  </si>
  <si>
    <t>播磨南高等学校</t>
  </si>
  <si>
    <t>八鹿高等学校</t>
  </si>
  <si>
    <t>姫路工業高等学校</t>
  </si>
  <si>
    <t>姫路市立琴丘高等学校</t>
  </si>
  <si>
    <t>姫路市立姫路高等学校</t>
  </si>
  <si>
    <t>姫路商業高等学校</t>
  </si>
  <si>
    <t>姫路飾西高等学校</t>
  </si>
  <si>
    <t>姫路西高等学校</t>
  </si>
  <si>
    <t>姫路東高等学校</t>
  </si>
  <si>
    <t>姫路南高等学校</t>
  </si>
  <si>
    <t>姫路別所高等学校</t>
  </si>
  <si>
    <t>百合学院高等学校</t>
  </si>
  <si>
    <t>武庫川女子大学附属高等学校</t>
  </si>
  <si>
    <t>武庫荘総合高等学校</t>
  </si>
  <si>
    <t>舞子高等学校</t>
  </si>
  <si>
    <t>福崎高等学校</t>
  </si>
  <si>
    <t>兵庫工業高等学校</t>
  </si>
  <si>
    <t>兵庫大学附属須磨ノ浦高等学校</t>
  </si>
  <si>
    <t>宝塚高等学校</t>
  </si>
  <si>
    <t>宝塚西高等学校</t>
  </si>
  <si>
    <t>宝塚東高等学校</t>
  </si>
  <si>
    <t>宝塚北高等学校</t>
  </si>
  <si>
    <t>豊岡高等学校</t>
  </si>
  <si>
    <t>豊岡総合高等学校</t>
  </si>
  <si>
    <t>北須磨高等学校</t>
  </si>
  <si>
    <t>明石工業高等専門学校</t>
  </si>
  <si>
    <t>明石西高等学校</t>
  </si>
  <si>
    <t>明石北高等学校</t>
  </si>
  <si>
    <t>鳴尾高校</t>
  </si>
  <si>
    <t>網干高等学校</t>
  </si>
  <si>
    <t>有馬高等学校</t>
  </si>
  <si>
    <t>龍野北高等学校</t>
  </si>
  <si>
    <t>六甲高等学校</t>
  </si>
  <si>
    <t>ＦＵＪＩＴＳＵ　ＴＥＮ</t>
  </si>
  <si>
    <t>実業団</t>
  </si>
  <si>
    <t>カネカ高砂</t>
  </si>
  <si>
    <t>パナソニックエナジー加西</t>
  </si>
  <si>
    <t>パナソニック洲本</t>
  </si>
  <si>
    <t>ヤヱガキ酒造株式会社</t>
  </si>
  <si>
    <t>三菱重工高砂</t>
  </si>
  <si>
    <t>三菱重工神戸</t>
  </si>
  <si>
    <t>三菱電機</t>
  </si>
  <si>
    <t>三菱電機伊丹</t>
  </si>
  <si>
    <t>三菱電機三田</t>
  </si>
  <si>
    <t>三菱電機神戸</t>
  </si>
  <si>
    <t>三菱電機姫路</t>
  </si>
  <si>
    <t>住友精密</t>
  </si>
  <si>
    <t>新日鐵住金広畑</t>
  </si>
  <si>
    <t>新明和工業</t>
  </si>
  <si>
    <t>神戸市役所</t>
  </si>
  <si>
    <t>神鋼加古川</t>
  </si>
  <si>
    <t>神鋼環境ソリューション</t>
  </si>
  <si>
    <t>神鋼高砂</t>
  </si>
  <si>
    <t>神鋼神戸</t>
  </si>
  <si>
    <t>川重神戸</t>
  </si>
  <si>
    <t>大阪チタニウムテクノロジーズ</t>
  </si>
  <si>
    <t>大和製衡</t>
  </si>
  <si>
    <t>兵庫県庁バドミントン部</t>
  </si>
  <si>
    <t>ＨＯＰＥジュニア</t>
  </si>
  <si>
    <t>小学生</t>
  </si>
  <si>
    <t>Ｉｎｎｏｃｅｎｔ</t>
  </si>
  <si>
    <t>Ｉｔａｍｉ　Ａｎｇｅｌｓ</t>
  </si>
  <si>
    <t>ＮＡＫＡＯ　Ｊ．Ｂ．Ｃ</t>
  </si>
  <si>
    <t>ＳＪＢＣ</t>
  </si>
  <si>
    <t>Ｓｍａｓｈ　Ｒｕｎ　Ｒｕｎ</t>
  </si>
  <si>
    <t>ＴＯＭＯジュニア</t>
  </si>
  <si>
    <t>アクティブジュニアクラブ</t>
  </si>
  <si>
    <t>ぐるぐるパンチジュニア</t>
  </si>
  <si>
    <t>はね×２キッズ</t>
  </si>
  <si>
    <t>ひよどりジュニアバドミントンクラブ</t>
  </si>
  <si>
    <t>プチシャトル</t>
  </si>
  <si>
    <t>べふジュニア</t>
  </si>
  <si>
    <t>ポテトチップス</t>
  </si>
  <si>
    <t>伊丹スピリッツバドミントンクラブ</t>
  </si>
  <si>
    <t>加古川ジュニアバドミントンクラブ</t>
  </si>
  <si>
    <t>三木ジュニア</t>
  </si>
  <si>
    <t>勝原ジュニア</t>
  </si>
  <si>
    <t>西神ジュニアバドミントンクラブ</t>
  </si>
  <si>
    <t>段上ジュニア</t>
  </si>
  <si>
    <t>白とんぼＪｒ．</t>
  </si>
  <si>
    <t>武庫の里スポーツ少年団</t>
  </si>
  <si>
    <t>立花シャトルキッズ</t>
  </si>
  <si>
    <t>立花南バドミントン</t>
  </si>
  <si>
    <t>愛徳学園中学校</t>
  </si>
  <si>
    <t>中体連</t>
  </si>
  <si>
    <t>芦屋市立精道中学校</t>
  </si>
  <si>
    <t>伊丹市立荒牧中学校</t>
  </si>
  <si>
    <t>伊丹市立笹原中学校</t>
  </si>
  <si>
    <t>伊丹市立天王寺川中学校</t>
  </si>
  <si>
    <t>伊丹市立東中学校</t>
  </si>
  <si>
    <t>伊丹市立南中学校</t>
  </si>
  <si>
    <t>園田学園中学校</t>
  </si>
  <si>
    <t>加古川市立加古川中学校</t>
  </si>
  <si>
    <t>加古川市立山手中学校</t>
  </si>
  <si>
    <t>加古川市立神吉中学校</t>
  </si>
  <si>
    <t>加古川市立中部中学校</t>
  </si>
  <si>
    <t>加古川市立氷丘中学校</t>
  </si>
  <si>
    <t>加古川市立浜の宮中学校</t>
  </si>
  <si>
    <t>加古川市立平岡中学校</t>
  </si>
  <si>
    <t>加古川市立平岡南中学校</t>
  </si>
  <si>
    <t>高砂市立松陽中学校</t>
  </si>
  <si>
    <t>高砂市立宝殿中学校</t>
  </si>
  <si>
    <t>三田学園中学校</t>
  </si>
  <si>
    <t>三田市立長坂中学校</t>
  </si>
  <si>
    <t>三田市立藍中学校</t>
  </si>
  <si>
    <t>三木市立三木東中学校</t>
  </si>
  <si>
    <t>夙川学院中学校</t>
  </si>
  <si>
    <t>神戸市立井吹台中学校</t>
  </si>
  <si>
    <t>神戸市立王塚台中学校</t>
  </si>
  <si>
    <t>神戸市立玉津中学校</t>
  </si>
  <si>
    <t>神戸市立港島中学校</t>
  </si>
  <si>
    <t>神戸市立桜ヶ丘中学校</t>
  </si>
  <si>
    <t>神戸市立垂水中学校</t>
  </si>
  <si>
    <t>神戸市立西神中学校</t>
  </si>
  <si>
    <t>神戸市立太田中学校</t>
  </si>
  <si>
    <t>神戸市立唐櫃中学校</t>
  </si>
  <si>
    <t>神戸市立櫨谷中学校</t>
  </si>
  <si>
    <t>神戸市立八多中学校</t>
  </si>
  <si>
    <t>神戸市立兵庫中学校</t>
  </si>
  <si>
    <t>神戸市立北神戸中学校</t>
  </si>
  <si>
    <t>西宮市立塩瀬中学校</t>
  </si>
  <si>
    <t>西宮市立甲武中学校</t>
  </si>
  <si>
    <t>西宮市立山口中学校</t>
  </si>
  <si>
    <t>滝川中学校</t>
  </si>
  <si>
    <t>灘中学校</t>
  </si>
  <si>
    <t>尼崎市立啓明中学校</t>
  </si>
  <si>
    <t>尼崎市立常陽中学校</t>
  </si>
  <si>
    <t>尼崎市立大庄中学校</t>
  </si>
  <si>
    <t>尼崎市立中央中学校</t>
  </si>
  <si>
    <t>尼崎市立日新中学校</t>
  </si>
  <si>
    <t>姫路市立神南中学校</t>
  </si>
  <si>
    <t>姫路市立朝日中学校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</si>
</sst>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411]General"/>
    <numFmt numFmtId="177" formatCode="&quot;¥&quot;#,##0;[Red]&quot;¥-&quot;#,##0"/>
    <numFmt numFmtId="178" formatCode="[$-411]ge\.m\.d;@"/>
  </numFmts>
  <fonts count="45">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HGP明朝E"/>
      <family val="1"/>
      <charset val="128"/>
    </font>
    <font>
      <sz val="11"/>
      <name val="HGP明朝E"/>
      <family val="1"/>
      <charset val="128"/>
    </font>
    <font>
      <b/>
      <sz val="11"/>
      <name val="HGP明朝E"/>
      <family val="1"/>
      <charset val="128"/>
    </font>
    <font>
      <sz val="9"/>
      <name val="HGP明朝E"/>
      <family val="1"/>
      <charset val="128"/>
    </font>
    <font>
      <sz val="8"/>
      <color indexed="55"/>
      <name val="HGP明朝E"/>
      <family val="1"/>
      <charset val="128"/>
    </font>
    <font>
      <sz val="14"/>
      <name val="HGP明朝E"/>
      <family val="1"/>
      <charset val="128"/>
    </font>
    <font>
      <sz val="12"/>
      <name val="HGP明朝E"/>
      <family val="1"/>
      <charset val="128"/>
    </font>
    <font>
      <sz val="10"/>
      <name val="HGP明朝E"/>
      <family val="1"/>
      <charset val="128"/>
    </font>
    <font>
      <sz val="16"/>
      <name val="HGP明朝E"/>
      <family val="1"/>
      <charset val="128"/>
    </font>
    <font>
      <sz val="11"/>
      <color indexed="10"/>
      <name val="HGP明朝E"/>
      <family val="1"/>
      <charset val="128"/>
    </font>
    <font>
      <b/>
      <sz val="9"/>
      <name val="HGP明朝E"/>
      <family val="1"/>
      <charset val="128"/>
    </font>
    <font>
      <b/>
      <sz val="10"/>
      <name val="HGP明朝E"/>
      <family val="1"/>
      <charset val="128"/>
    </font>
    <font>
      <b/>
      <sz val="20"/>
      <name val="HGP明朝E"/>
      <family val="1"/>
      <charset val="128"/>
    </font>
    <font>
      <sz val="11"/>
      <color indexed="9"/>
      <name val="HGP明朝E"/>
      <family val="1"/>
      <charset val="128"/>
    </font>
    <font>
      <sz val="20"/>
      <color indexed="10"/>
      <name val="ＭＳ Ｐゴシック"/>
      <family val="3"/>
      <charset val="128"/>
    </font>
    <font>
      <sz val="18"/>
      <name val="ＭＳ Ｐゴシック"/>
      <family val="3"/>
      <charset val="128"/>
    </font>
    <font>
      <b/>
      <sz val="14"/>
      <name val="ＭＳ Ｐゴシック"/>
      <family val="3"/>
      <charset val="128"/>
    </font>
    <font>
      <sz val="7"/>
      <name val="ＭＳ Ｐゴシック"/>
      <family val="3"/>
      <charset val="128"/>
    </font>
    <font>
      <sz val="12"/>
      <color indexed="10"/>
      <name val="HGP明朝E"/>
      <family val="1"/>
      <charset val="128"/>
    </font>
    <font>
      <sz val="6"/>
      <color indexed="10"/>
      <name val="HGP明朝E"/>
      <family val="1"/>
      <charset val="128"/>
    </font>
    <font>
      <sz val="12"/>
      <color indexed="10"/>
      <name val="ＭＳ Ｐゴシック"/>
      <family val="3"/>
      <charset val="128"/>
    </font>
    <font>
      <b/>
      <sz val="11"/>
      <color indexed="10"/>
      <name val="ＭＳ Ｐゴシック"/>
      <family val="3"/>
      <charset val="128"/>
    </font>
    <font>
      <sz val="11"/>
      <color rgb="FFFF0000"/>
      <name val="HGP明朝E"/>
      <family val="1"/>
      <charset val="128"/>
    </font>
    <font>
      <sz val="11"/>
      <color theme="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rgb="FFFF0000"/>
        <bgColor indexed="64"/>
      </patternFill>
    </fill>
    <fill>
      <patternFill patternType="solid">
        <fgColor theme="9" tint="0.59999389629810485"/>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double">
        <color indexed="64"/>
      </left>
      <right style="dotted">
        <color indexed="64"/>
      </right>
      <top style="double">
        <color indexed="64"/>
      </top>
      <bottom style="dotted">
        <color indexed="64"/>
      </bottom>
      <diagonal/>
    </border>
    <border>
      <left style="double">
        <color indexed="64"/>
      </left>
      <right style="dotted">
        <color indexed="64"/>
      </right>
      <top style="dotted">
        <color indexed="64"/>
      </top>
      <bottom style="dotted">
        <color indexed="64"/>
      </bottom>
      <diagonal/>
    </border>
    <border>
      <left style="double">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style="thin">
        <color indexed="64"/>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dotted">
        <color indexed="64"/>
      </left>
      <right style="dotted">
        <color indexed="64"/>
      </right>
      <top/>
      <bottom/>
      <diagonal/>
    </border>
    <border>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10"/>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double">
        <color indexed="64"/>
      </top>
      <bottom/>
      <diagonal/>
    </border>
    <border>
      <left style="dotted">
        <color indexed="64"/>
      </left>
      <right/>
      <top/>
      <bottom/>
      <diagonal/>
    </border>
    <border>
      <left style="dotted">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s>
  <cellStyleXfs count="5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6" fontId="4" fillId="0" borderId="0" applyBorder="0" applyProtection="0">
      <alignment vertical="center"/>
    </xf>
    <xf numFmtId="177" fontId="4" fillId="0" borderId="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3"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4" borderId="0" applyNumberFormat="0" applyBorder="0" applyAlignment="0" applyProtection="0">
      <alignment vertical="center"/>
    </xf>
  </cellStyleXfs>
  <cellXfs count="247">
    <xf numFmtId="0" fontId="0" fillId="0" borderId="0" xfId="0">
      <alignment vertical="center"/>
    </xf>
    <xf numFmtId="14" fontId="0" fillId="0" borderId="0" xfId="0" applyNumberFormat="1">
      <alignment vertical="center"/>
    </xf>
    <xf numFmtId="0" fontId="0" fillId="0" borderId="0" xfId="0" applyAlignment="1">
      <alignment horizontal="center" vertical="center"/>
    </xf>
    <xf numFmtId="0" fontId="22" fillId="0" borderId="0" xfId="0" applyFont="1">
      <alignment vertical="center"/>
    </xf>
    <xf numFmtId="0" fontId="22" fillId="0" borderId="0" xfId="0" applyFont="1" applyBorder="1" applyAlignment="1">
      <alignment horizontal="center" vertical="center"/>
    </xf>
    <xf numFmtId="0" fontId="22" fillId="0" borderId="0" xfId="0" applyFont="1" applyAlignment="1">
      <alignment horizontal="right" vertical="center"/>
    </xf>
    <xf numFmtId="0" fontId="22" fillId="0" borderId="0" xfId="0" applyFont="1" applyAlignment="1">
      <alignment horizontal="center" vertical="center"/>
    </xf>
    <xf numFmtId="0" fontId="27" fillId="0" borderId="0" xfId="0" applyFont="1" applyBorder="1" applyAlignment="1">
      <alignment horizontal="center" vertical="center"/>
    </xf>
    <xf numFmtId="0" fontId="22" fillId="0" borderId="0" xfId="0" applyFont="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center" vertical="center"/>
    </xf>
    <xf numFmtId="0" fontId="22" fillId="0" borderId="0" xfId="0" applyFont="1" applyAlignment="1">
      <alignment horizontal="left" vertical="center"/>
    </xf>
    <xf numFmtId="0" fontId="31" fillId="0" borderId="0" xfId="0" applyFont="1" applyBorder="1" applyAlignment="1">
      <alignment horizontal="left" vertical="center"/>
    </xf>
    <xf numFmtId="0" fontId="28" fillId="0" borderId="0" xfId="0" quotePrefix="1" applyFont="1" applyAlignment="1">
      <alignment horizontal="left" vertical="center"/>
    </xf>
    <xf numFmtId="0" fontId="27" fillId="0" borderId="0" xfId="0" applyFont="1" applyBorder="1" applyAlignment="1">
      <alignment vertical="center" wrapText="1"/>
    </xf>
    <xf numFmtId="0" fontId="22" fillId="0" borderId="0" xfId="0" applyFont="1" applyBorder="1" applyAlignment="1">
      <alignment horizontal="right" vertical="center" wrapText="1"/>
    </xf>
    <xf numFmtId="0" fontId="27" fillId="0" borderId="0" xfId="0" applyFont="1" applyBorder="1" applyAlignment="1">
      <alignment vertical="center"/>
    </xf>
    <xf numFmtId="0" fontId="30" fillId="0" borderId="0" xfId="0" applyFont="1" applyAlignment="1">
      <alignment horizontal="right" vertical="center"/>
    </xf>
    <xf numFmtId="49" fontId="30" fillId="0" borderId="0" xfId="0" applyNumberFormat="1" applyFont="1" applyAlignment="1">
      <alignment horizontal="center" vertical="center" wrapText="1"/>
    </xf>
    <xf numFmtId="0" fontId="30" fillId="0" borderId="0" xfId="0" applyFont="1">
      <alignmen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3" fillId="0" borderId="0" xfId="0" applyFont="1" applyAlignment="1">
      <alignment horizontal="center" vertical="center"/>
    </xf>
    <xf numFmtId="0" fontId="22" fillId="0" borderId="10" xfId="0" applyFont="1" applyBorder="1" applyAlignment="1">
      <alignment horizontal="center" vertical="center"/>
    </xf>
    <xf numFmtId="0" fontId="22" fillId="0" borderId="0" xfId="0" applyFont="1" applyAlignment="1">
      <alignment horizontal="left" vertical="center" indent="1"/>
    </xf>
    <xf numFmtId="41" fontId="26" fillId="0" borderId="0" xfId="0" applyNumberFormat="1" applyFont="1" applyAlignment="1">
      <alignment horizontal="right" vertical="center"/>
    </xf>
    <xf numFmtId="0" fontId="22" fillId="0" borderId="13" xfId="0" applyFont="1" applyBorder="1" applyAlignment="1">
      <alignment horizontal="right" vertical="center"/>
    </xf>
    <xf numFmtId="41" fontId="26" fillId="0" borderId="13" xfId="0" applyNumberFormat="1" applyFont="1" applyBorder="1" applyAlignment="1">
      <alignment horizontal="right" vertical="center"/>
    </xf>
    <xf numFmtId="0" fontId="22" fillId="0" borderId="13" xfId="0" applyFont="1" applyBorder="1" applyAlignment="1">
      <alignment horizontal="left" vertical="center"/>
    </xf>
    <xf numFmtId="0" fontId="22" fillId="0" borderId="14" xfId="0" applyFont="1" applyBorder="1" applyAlignment="1">
      <alignment horizontal="center" vertical="center"/>
    </xf>
    <xf numFmtId="41" fontId="26" fillId="0" borderId="15" xfId="0" applyNumberFormat="1" applyFont="1" applyBorder="1" applyAlignment="1">
      <alignment horizontal="center" vertical="center"/>
    </xf>
    <xf numFmtId="0" fontId="22" fillId="0" borderId="15" xfId="0" applyFont="1" applyBorder="1" applyAlignment="1">
      <alignment horizontal="left" vertical="center"/>
    </xf>
    <xf numFmtId="0" fontId="22" fillId="0" borderId="10" xfId="0" applyFont="1" applyBorder="1" applyAlignment="1">
      <alignment horizontal="right" vertical="center"/>
    </xf>
    <xf numFmtId="0" fontId="25" fillId="24" borderId="16" xfId="0" applyFont="1" applyFill="1" applyBorder="1" applyAlignment="1" applyProtection="1">
      <alignment horizontal="center" vertical="center"/>
      <protection locked="0"/>
    </xf>
    <xf numFmtId="0" fontId="25" fillId="24" borderId="17" xfId="0" applyFont="1" applyFill="1" applyBorder="1" applyAlignment="1" applyProtection="1">
      <alignment horizontal="center" vertical="center"/>
      <protection locked="0"/>
    </xf>
    <xf numFmtId="0" fontId="22" fillId="0" borderId="13" xfId="0" applyFont="1" applyBorder="1" applyAlignment="1">
      <alignment horizontal="center" vertical="center"/>
    </xf>
    <xf numFmtId="0" fontId="25" fillId="24" borderId="18" xfId="0" applyFont="1" applyFill="1" applyBorder="1" applyAlignment="1" applyProtection="1">
      <alignment horizontal="center" vertical="center"/>
      <protection locked="0"/>
    </xf>
    <xf numFmtId="0" fontId="22" fillId="0" borderId="13" xfId="0" applyFont="1" applyBorder="1" applyAlignment="1">
      <alignment horizontal="left" vertical="center" indent="1"/>
    </xf>
    <xf numFmtId="0" fontId="22" fillId="0" borderId="0" xfId="0" applyFont="1" applyBorder="1" applyAlignment="1">
      <alignment horizontal="right" vertical="center"/>
    </xf>
    <xf numFmtId="178" fontId="34" fillId="25" borderId="0" xfId="0" applyNumberFormat="1" applyFont="1" applyFill="1" applyAlignment="1">
      <alignment horizontal="center" vertical="center"/>
    </xf>
    <xf numFmtId="0" fontId="22" fillId="0" borderId="0" xfId="0" applyFont="1" applyBorder="1" applyAlignment="1">
      <alignment horizontal="left" vertical="center" indent="1"/>
    </xf>
    <xf numFmtId="41" fontId="26" fillId="0" borderId="0" xfId="0" applyNumberFormat="1" applyFont="1" applyBorder="1" applyAlignment="1">
      <alignment horizontal="right" vertical="center"/>
    </xf>
    <xf numFmtId="0" fontId="22" fillId="0" borderId="0" xfId="0" applyFont="1" applyAlignment="1">
      <alignment horizontal="left" vertical="center" shrinkToFit="1"/>
    </xf>
    <xf numFmtId="0" fontId="22" fillId="0" borderId="0" xfId="0" applyFont="1" applyAlignment="1">
      <alignment horizontal="center" vertical="center" shrinkToFit="1"/>
    </xf>
    <xf numFmtId="0" fontId="22" fillId="26" borderId="19" xfId="0" applyFont="1" applyFill="1" applyBorder="1">
      <alignment vertical="center"/>
    </xf>
    <xf numFmtId="0" fontId="0" fillId="24" borderId="21" xfId="0" applyFill="1" applyBorder="1" applyAlignment="1">
      <alignment horizontal="center" vertical="center" shrinkToFit="1"/>
    </xf>
    <xf numFmtId="0" fontId="0" fillId="24" borderId="13" xfId="0" applyFill="1" applyBorder="1" applyAlignment="1">
      <alignment horizontal="center" vertical="center" shrinkToFit="1"/>
    </xf>
    <xf numFmtId="0" fontId="0" fillId="0" borderId="13" xfId="0" applyBorder="1" applyAlignment="1">
      <alignment vertical="center" shrinkToFit="1"/>
    </xf>
    <xf numFmtId="14" fontId="0" fillId="0" borderId="13" xfId="0" applyNumberFormat="1" applyBorder="1" applyAlignment="1">
      <alignment vertical="center" shrinkToFit="1"/>
    </xf>
    <xf numFmtId="0" fontId="0" fillId="27" borderId="13" xfId="0" applyFill="1" applyBorder="1" applyAlignment="1">
      <alignment vertical="center" shrinkToFit="1"/>
    </xf>
    <xf numFmtId="0" fontId="0" fillId="0" borderId="13" xfId="0" applyFill="1" applyBorder="1" applyAlignment="1">
      <alignment vertical="center" shrinkToFit="1"/>
    </xf>
    <xf numFmtId="14" fontId="0" fillId="27" borderId="13" xfId="0" applyNumberFormat="1" applyFill="1" applyBorder="1" applyAlignment="1">
      <alignment vertical="center" shrinkToFit="1"/>
    </xf>
    <xf numFmtId="0" fontId="22" fillId="0" borderId="22" xfId="0" applyFont="1" applyBorder="1" applyAlignment="1">
      <alignment horizontal="center" vertical="center"/>
    </xf>
    <xf numFmtId="0" fontId="24" fillId="0" borderId="23" xfId="0" applyFont="1" applyBorder="1" applyAlignment="1">
      <alignment horizontal="center" vertical="center" wrapText="1"/>
    </xf>
    <xf numFmtId="0" fontId="22" fillId="0" borderId="23" xfId="0" applyFont="1" applyBorder="1" applyAlignment="1">
      <alignment horizontal="center" vertical="center"/>
    </xf>
    <xf numFmtId="0" fontId="22" fillId="0" borderId="23" xfId="0" applyFont="1" applyBorder="1" applyAlignment="1">
      <alignment horizontal="center" vertical="center" wrapText="1"/>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5" fillId="24" borderId="25" xfId="0" applyFont="1" applyFill="1" applyBorder="1" applyAlignment="1" applyProtection="1">
      <alignment horizontal="center" vertical="center"/>
      <protection locked="0"/>
    </xf>
    <xf numFmtId="0" fontId="22" fillId="0" borderId="28" xfId="0" applyFont="1" applyBorder="1" applyAlignment="1">
      <alignment horizontal="center" vertical="center" shrinkToFit="1"/>
    </xf>
    <xf numFmtId="0" fontId="0" fillId="0" borderId="0" xfId="0" applyProtection="1">
      <alignment vertical="center"/>
      <protection locked="0"/>
    </xf>
    <xf numFmtId="14" fontId="0" fillId="0" borderId="0" xfId="0" applyNumberFormat="1" applyProtection="1">
      <alignment vertical="center"/>
      <protection locked="0"/>
    </xf>
    <xf numFmtId="0" fontId="0" fillId="24" borderId="19" xfId="0" applyFill="1" applyBorder="1" applyProtection="1">
      <alignment vertical="center"/>
      <protection locked="0"/>
    </xf>
    <xf numFmtId="14" fontId="0" fillId="24" borderId="19" xfId="0" applyNumberFormat="1" applyFill="1" applyBorder="1" applyProtection="1">
      <alignment vertical="center"/>
      <protection locked="0"/>
    </xf>
    <xf numFmtId="0" fontId="0" fillId="24" borderId="32" xfId="0" applyFill="1" applyBorder="1" applyProtection="1">
      <alignment vertical="center"/>
      <protection locked="0"/>
    </xf>
    <xf numFmtId="14" fontId="0" fillId="24" borderId="32" xfId="0" applyNumberFormat="1" applyFill="1" applyBorder="1" applyProtection="1">
      <alignment vertical="center"/>
      <protection locked="0"/>
    </xf>
    <xf numFmtId="0" fontId="0" fillId="24" borderId="33" xfId="0" applyFill="1" applyBorder="1" applyProtection="1">
      <alignment vertical="center"/>
      <protection locked="0"/>
    </xf>
    <xf numFmtId="0" fontId="0" fillId="24" borderId="34" xfId="0" applyFill="1" applyBorder="1" applyProtection="1">
      <alignment vertical="center"/>
      <protection locked="0"/>
    </xf>
    <xf numFmtId="0" fontId="0" fillId="24" borderId="35" xfId="0" applyFill="1" applyBorder="1" applyProtection="1">
      <alignment vertical="center"/>
      <protection locked="0"/>
    </xf>
    <xf numFmtId="14" fontId="0" fillId="24" borderId="35" xfId="0" applyNumberFormat="1" applyFill="1" applyBorder="1" applyProtection="1">
      <alignment vertical="center"/>
      <protection locked="0"/>
    </xf>
    <xf numFmtId="14" fontId="0" fillId="24" borderId="34" xfId="0" applyNumberFormat="1" applyFill="1" applyBorder="1" applyProtection="1">
      <alignment vertical="center"/>
      <protection locked="0"/>
    </xf>
    <xf numFmtId="0" fontId="0" fillId="0" borderId="14" xfId="0" applyBorder="1" applyProtection="1">
      <alignment vertical="center"/>
      <protection locked="0"/>
    </xf>
    <xf numFmtId="14" fontId="0" fillId="0" borderId="14" xfId="0" applyNumberFormat="1" applyBorder="1" applyProtection="1">
      <alignment vertical="center"/>
      <protection locked="0"/>
    </xf>
    <xf numFmtId="0" fontId="0" fillId="0" borderId="36" xfId="0" applyBorder="1" applyProtection="1">
      <alignment vertical="center"/>
      <protection locked="0"/>
    </xf>
    <xf numFmtId="0" fontId="0" fillId="0" borderId="0" xfId="0" applyBorder="1" applyProtection="1">
      <alignment vertical="center"/>
      <protection locked="0"/>
    </xf>
    <xf numFmtId="14" fontId="0" fillId="0" borderId="0" xfId="0" applyNumberFormat="1" applyBorder="1" applyProtection="1">
      <alignment vertical="center"/>
      <protection locked="0"/>
    </xf>
    <xf numFmtId="0" fontId="0" fillId="0" borderId="37" xfId="0" applyBorder="1" applyProtection="1">
      <alignment vertical="center"/>
      <protection locked="0"/>
    </xf>
    <xf numFmtId="0" fontId="0" fillId="0" borderId="0" xfId="0" applyFill="1" applyBorder="1" applyProtection="1">
      <alignment vertical="center"/>
      <protection locked="0"/>
    </xf>
    <xf numFmtId="0" fontId="0" fillId="0" borderId="38" xfId="0" applyBorder="1" applyProtection="1">
      <alignment vertical="center"/>
      <protection locked="0"/>
    </xf>
    <xf numFmtId="14" fontId="0" fillId="0" borderId="38" xfId="0" applyNumberFormat="1" applyBorder="1" applyProtection="1">
      <alignment vertical="center"/>
      <protection locked="0"/>
    </xf>
    <xf numFmtId="0" fontId="0" fillId="0" borderId="38" xfId="0" applyFill="1" applyBorder="1" applyProtection="1">
      <alignment vertical="center"/>
      <protection locked="0"/>
    </xf>
    <xf numFmtId="0" fontId="0" fillId="0" borderId="39" xfId="0" applyBorder="1" applyProtection="1">
      <alignment vertical="center"/>
      <protection locked="0"/>
    </xf>
    <xf numFmtId="0" fontId="0" fillId="26" borderId="40" xfId="0" applyFill="1" applyBorder="1" applyAlignment="1" applyProtection="1">
      <alignment horizontal="center" vertical="center"/>
    </xf>
    <xf numFmtId="0" fontId="0" fillId="26" borderId="41" xfId="0" applyFill="1" applyBorder="1" applyAlignment="1" applyProtection="1">
      <alignment horizontal="center" vertical="center"/>
    </xf>
    <xf numFmtId="0" fontId="0" fillId="26" borderId="42" xfId="0" applyFill="1" applyBorder="1" applyAlignment="1" applyProtection="1">
      <alignment horizontal="center" vertical="center"/>
    </xf>
    <xf numFmtId="0" fontId="0" fillId="0" borderId="0" xfId="0" applyAlignment="1" applyProtection="1">
      <alignment vertical="center" shrinkToFit="1"/>
    </xf>
    <xf numFmtId="14" fontId="0" fillId="0" borderId="0" xfId="0" applyNumberFormat="1" applyAlignment="1" applyProtection="1">
      <alignment vertical="center" shrinkToFit="1"/>
    </xf>
    <xf numFmtId="0" fontId="0" fillId="24" borderId="43" xfId="0" applyFill="1" applyBorder="1" applyProtection="1">
      <alignment vertical="center"/>
      <protection locked="0"/>
    </xf>
    <xf numFmtId="0" fontId="22" fillId="24" borderId="0" xfId="0" applyFont="1" applyFill="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45"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0" fillId="28" borderId="19" xfId="0" applyFill="1" applyBorder="1" applyAlignment="1" applyProtection="1">
      <alignment horizontal="center" vertical="center"/>
      <protection locked="0"/>
    </xf>
    <xf numFmtId="0" fontId="0" fillId="28" borderId="32" xfId="0" applyFill="1" applyBorder="1" applyAlignment="1" applyProtection="1">
      <alignment horizontal="center" vertical="center"/>
      <protection locked="0"/>
    </xf>
    <xf numFmtId="0" fontId="0" fillId="0" borderId="14" xfId="0" applyFill="1" applyBorder="1" applyProtection="1">
      <alignment vertical="center"/>
      <protection locked="0"/>
    </xf>
    <xf numFmtId="0" fontId="0" fillId="0" borderId="0" xfId="0" applyBorder="1" applyAlignment="1">
      <alignment horizontal="center" vertical="center"/>
    </xf>
    <xf numFmtId="0" fontId="0" fillId="0" borderId="13" xfId="0" applyBorder="1" applyProtection="1">
      <alignment vertical="center"/>
      <protection locked="0"/>
    </xf>
    <xf numFmtId="0" fontId="0" fillId="0" borderId="50" xfId="0" applyBorder="1" applyAlignment="1">
      <alignment vertical="center" shrinkToFit="1"/>
    </xf>
    <xf numFmtId="0" fontId="36" fillId="0" borderId="0" xfId="0" applyFont="1">
      <alignment vertical="center"/>
    </xf>
    <xf numFmtId="49" fontId="37" fillId="0" borderId="0" xfId="0" applyNumberFormat="1" applyFont="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lignment vertical="center"/>
    </xf>
    <xf numFmtId="0" fontId="0" fillId="0" borderId="12" xfId="0" applyBorder="1">
      <alignment vertical="center"/>
    </xf>
    <xf numFmtId="14" fontId="0" fillId="0" borderId="12" xfId="0" applyNumberFormat="1" applyBorder="1">
      <alignment vertical="center"/>
    </xf>
    <xf numFmtId="0" fontId="0" fillId="0" borderId="26" xfId="0" applyBorder="1">
      <alignment vertical="center"/>
    </xf>
    <xf numFmtId="0" fontId="0" fillId="0" borderId="31" xfId="0" applyBorder="1">
      <alignment vertical="center"/>
    </xf>
    <xf numFmtId="0" fontId="0" fillId="0" borderId="51" xfId="0" applyBorder="1">
      <alignment vertical="center"/>
    </xf>
    <xf numFmtId="14" fontId="0" fillId="0" borderId="51" xfId="0" applyNumberFormat="1" applyBorder="1">
      <alignment vertical="center"/>
    </xf>
    <xf numFmtId="0" fontId="0" fillId="0" borderId="52" xfId="0" applyBorder="1">
      <alignment vertical="center"/>
    </xf>
    <xf numFmtId="0" fontId="0" fillId="0" borderId="0" xfId="0" applyBorder="1">
      <alignment vertical="center"/>
    </xf>
    <xf numFmtId="14" fontId="0" fillId="0" borderId="0" xfId="0" applyNumberFormat="1" applyBorder="1">
      <alignment vertical="center"/>
    </xf>
    <xf numFmtId="0" fontId="0" fillId="0" borderId="0" xfId="0" applyFont="1" applyBorder="1">
      <alignment vertical="center"/>
    </xf>
    <xf numFmtId="0" fontId="0" fillId="0" borderId="0" xfId="0" applyFont="1">
      <alignment vertical="center"/>
    </xf>
    <xf numFmtId="58" fontId="0" fillId="0" borderId="0" xfId="0" applyNumberFormat="1" applyFont="1" applyAlignment="1">
      <alignment horizontal="right" vertical="center"/>
    </xf>
    <xf numFmtId="0" fontId="2" fillId="0" borderId="23" xfId="0" applyFont="1" applyBorder="1" applyAlignment="1">
      <alignment horizontal="center" vertical="center" wrapText="1" shrinkToFit="1"/>
    </xf>
    <xf numFmtId="0" fontId="0" fillId="0" borderId="0" xfId="0" applyAlignment="1">
      <alignment horizontal="right" vertical="center"/>
    </xf>
    <xf numFmtId="0" fontId="0" fillId="0" borderId="12" xfId="0" applyBorder="1" applyAlignment="1">
      <alignment horizontal="right" vertical="center"/>
    </xf>
    <xf numFmtId="0" fontId="0" fillId="0" borderId="48" xfId="0" applyBorder="1" applyAlignment="1">
      <alignment horizontal="right" vertical="center"/>
    </xf>
    <xf numFmtId="0" fontId="0" fillId="0" borderId="12" xfId="0" applyBorder="1" applyAlignment="1">
      <alignment horizontal="center" vertical="center"/>
    </xf>
    <xf numFmtId="0" fontId="0" fillId="0" borderId="51" xfId="0" applyBorder="1" applyAlignment="1">
      <alignment horizontal="center" vertical="center"/>
    </xf>
    <xf numFmtId="14" fontId="0" fillId="0" borderId="48" xfId="0" applyNumberFormat="1" applyBorder="1">
      <alignment vertical="center"/>
    </xf>
    <xf numFmtId="0" fontId="0" fillId="0" borderId="24" xfId="0" applyBorder="1">
      <alignment vertical="center"/>
    </xf>
    <xf numFmtId="0" fontId="0" fillId="0" borderId="31" xfId="0" applyBorder="1" applyAlignment="1">
      <alignment horizontal="left" vertical="center" indent="1" shrinkToFit="1"/>
    </xf>
    <xf numFmtId="0" fontId="0" fillId="0" borderId="26" xfId="0" applyBorder="1" applyAlignment="1">
      <alignment vertical="center" shrinkToFit="1"/>
    </xf>
    <xf numFmtId="0" fontId="0" fillId="0" borderId="22" xfId="0" applyBorder="1" applyAlignment="1">
      <alignment horizontal="left" vertical="center" indent="1" shrinkToFit="1"/>
    </xf>
    <xf numFmtId="0" fontId="0" fillId="0" borderId="27" xfId="0" applyBorder="1" applyAlignment="1">
      <alignment horizontal="left" vertical="center" indent="1" shrinkToFit="1"/>
    </xf>
    <xf numFmtId="0" fontId="0" fillId="0" borderId="51" xfId="0" applyBorder="1" applyAlignment="1">
      <alignment horizontal="right" vertical="center"/>
    </xf>
    <xf numFmtId="0" fontId="3" fillId="0" borderId="0" xfId="0" applyFont="1">
      <alignment vertical="center"/>
    </xf>
    <xf numFmtId="0" fontId="22" fillId="0" borderId="0" xfId="0" applyFont="1" applyBorder="1" applyAlignment="1">
      <alignment horizontal="center" vertical="center" wrapText="1"/>
    </xf>
    <xf numFmtId="0" fontId="0" fillId="24" borderId="0" xfId="0" applyFill="1" applyAlignment="1" applyProtection="1">
      <alignment horizontal="center" vertical="center" shrinkToFit="1"/>
    </xf>
    <xf numFmtId="49" fontId="0" fillId="0" borderId="0" xfId="0" applyNumberFormat="1" applyFill="1" applyBorder="1" applyProtection="1">
      <alignment vertical="center"/>
      <protection locked="0"/>
    </xf>
    <xf numFmtId="49" fontId="0" fillId="0" borderId="38" xfId="0" applyNumberFormat="1" applyFill="1" applyBorder="1" applyProtection="1">
      <alignment vertical="center"/>
      <protection locked="0"/>
    </xf>
    <xf numFmtId="0" fontId="27" fillId="0" borderId="46" xfId="0" applyFont="1" applyBorder="1" applyAlignment="1" applyProtection="1">
      <alignment horizontal="left" vertical="center" shrinkToFit="1"/>
    </xf>
    <xf numFmtId="0" fontId="27" fillId="0" borderId="55" xfId="0" applyFont="1" applyBorder="1" applyAlignment="1" applyProtection="1">
      <alignment horizontal="left" vertical="center" shrinkToFit="1"/>
    </xf>
    <xf numFmtId="0" fontId="27" fillId="0" borderId="56" xfId="0" applyFont="1" applyBorder="1" applyAlignment="1" applyProtection="1">
      <alignment horizontal="left" vertical="center" shrinkToFit="1"/>
    </xf>
    <xf numFmtId="0" fontId="27" fillId="0" borderId="57" xfId="0" applyFont="1" applyBorder="1" applyAlignment="1" applyProtection="1">
      <alignment horizontal="left" vertical="center" shrinkToFit="1"/>
    </xf>
    <xf numFmtId="0" fontId="27" fillId="0" borderId="57" xfId="0" applyFont="1" applyBorder="1" applyAlignment="1" applyProtection="1">
      <alignment horizontal="center" vertical="center"/>
    </xf>
    <xf numFmtId="0" fontId="27" fillId="0" borderId="58" xfId="0" applyFont="1" applyBorder="1" applyAlignment="1" applyProtection="1">
      <alignment horizontal="left" vertical="center" shrinkToFit="1"/>
    </xf>
    <xf numFmtId="0" fontId="27" fillId="0" borderId="54" xfId="0" applyFont="1" applyBorder="1" applyAlignment="1" applyProtection="1">
      <alignment horizontal="left" vertical="center" shrinkToFit="1"/>
    </xf>
    <xf numFmtId="0" fontId="27" fillId="0" borderId="54"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61" xfId="0" applyFont="1" applyBorder="1" applyAlignment="1" applyProtection="1">
      <alignment horizontal="center" vertical="center"/>
    </xf>
    <xf numFmtId="178" fontId="27" fillId="0" borderId="54" xfId="0" applyNumberFormat="1" applyFont="1" applyBorder="1" applyAlignment="1" applyProtection="1">
      <alignment horizontal="center" vertical="center"/>
    </xf>
    <xf numFmtId="0" fontId="27" fillId="0" borderId="62" xfId="0" applyFont="1" applyBorder="1" applyAlignment="1" applyProtection="1">
      <alignment horizontal="center" vertical="center"/>
    </xf>
    <xf numFmtId="178" fontId="27" fillId="0" borderId="57" xfId="0" applyNumberFormat="1"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0" borderId="64" xfId="0" applyFont="1" applyBorder="1" applyAlignment="1" applyProtection="1">
      <alignment horizontal="left" vertical="center" shrinkToFit="1"/>
    </xf>
    <xf numFmtId="0" fontId="27" fillId="0" borderId="61" xfId="0" applyFont="1" applyBorder="1" applyAlignment="1" applyProtection="1">
      <alignment horizontal="left" vertical="center" shrinkToFit="1"/>
    </xf>
    <xf numFmtId="178" fontId="27" fillId="0" borderId="61" xfId="0" applyNumberFormat="1" applyFont="1" applyBorder="1" applyAlignment="1" applyProtection="1">
      <alignment horizontal="center" vertical="center"/>
    </xf>
    <xf numFmtId="0" fontId="27" fillId="0" borderId="65" xfId="0" applyFont="1" applyBorder="1" applyAlignment="1" applyProtection="1">
      <alignment horizontal="center" vertical="center"/>
    </xf>
    <xf numFmtId="0" fontId="0" fillId="24" borderId="67" xfId="0" applyFill="1" applyBorder="1" applyAlignment="1" applyProtection="1">
      <alignment horizontal="center" vertical="center"/>
      <protection locked="0"/>
    </xf>
    <xf numFmtId="0" fontId="0" fillId="24" borderId="60" xfId="0" applyFill="1" applyBorder="1" applyAlignment="1" applyProtection="1">
      <alignment horizontal="center" vertical="center"/>
      <protection locked="0"/>
    </xf>
    <xf numFmtId="14" fontId="34" fillId="25" borderId="0" xfId="0" applyNumberFormat="1" applyFont="1" applyFill="1" applyAlignment="1" applyProtection="1">
      <alignment horizontal="center" vertical="center"/>
      <protection locked="0"/>
    </xf>
    <xf numFmtId="0" fontId="0" fillId="0" borderId="68" xfId="0" applyBorder="1" applyAlignment="1">
      <alignment horizontal="left" vertical="center" shrinkToFit="1"/>
    </xf>
    <xf numFmtId="0" fontId="0" fillId="0" borderId="69" xfId="0" applyBorder="1" applyAlignment="1">
      <alignment horizontal="left" vertical="center" shrinkToFit="1"/>
    </xf>
    <xf numFmtId="49" fontId="0" fillId="0" borderId="0" xfId="0" applyNumberFormat="1" applyAlignment="1" applyProtection="1">
      <alignment horizontal="right" vertical="center" shrinkToFit="1"/>
      <protection locked="0"/>
    </xf>
    <xf numFmtId="0" fontId="0" fillId="0" borderId="12" xfId="0" applyBorder="1" applyAlignment="1">
      <alignment horizontal="right" vertical="center" shrinkToFit="1"/>
    </xf>
    <xf numFmtId="0" fontId="0" fillId="0" borderId="51" xfId="0" applyBorder="1" applyAlignment="1">
      <alignment horizontal="right" vertical="center" shrinkToFit="1"/>
    </xf>
    <xf numFmtId="0" fontId="0" fillId="0" borderId="12" xfId="0" applyBorder="1" applyAlignment="1">
      <alignment vertical="center" shrinkToFit="1"/>
    </xf>
    <xf numFmtId="0" fontId="1" fillId="0" borderId="12" xfId="0" applyFont="1" applyBorder="1" applyAlignment="1">
      <alignment vertical="center" shrinkToFit="1"/>
    </xf>
    <xf numFmtId="0" fontId="0" fillId="0" borderId="51" xfId="0" applyBorder="1" applyAlignment="1">
      <alignment vertical="center" shrinkToFit="1"/>
    </xf>
    <xf numFmtId="0" fontId="38" fillId="0" borderId="23" xfId="0" applyFont="1" applyBorder="1" applyAlignment="1">
      <alignment horizontal="center" vertical="center" wrapText="1" shrinkToFit="1"/>
    </xf>
    <xf numFmtId="14" fontId="0" fillId="0" borderId="12" xfId="0" applyNumberFormat="1" applyBorder="1" applyAlignment="1">
      <alignment vertical="center" shrinkToFit="1"/>
    </xf>
    <xf numFmtId="0" fontId="0" fillId="0" borderId="24" xfId="0" applyBorder="1" applyAlignment="1">
      <alignment horizontal="center" vertical="center" shrinkToFit="1"/>
    </xf>
    <xf numFmtId="14" fontId="0" fillId="0" borderId="26" xfId="0" applyNumberFormat="1" applyBorder="1" applyAlignment="1">
      <alignment vertical="center" shrinkToFit="1"/>
    </xf>
    <xf numFmtId="14" fontId="0" fillId="0" borderId="59" xfId="0" applyNumberFormat="1" applyBorder="1" applyAlignment="1">
      <alignment vertical="center" shrinkToFit="1"/>
    </xf>
    <xf numFmtId="14" fontId="0" fillId="0" borderId="52" xfId="0" applyNumberFormat="1" applyBorder="1" applyAlignment="1">
      <alignment vertical="center" shrinkToFit="1"/>
    </xf>
    <xf numFmtId="0" fontId="39" fillId="24" borderId="0" xfId="0" applyFont="1" applyFill="1" applyBorder="1" applyAlignment="1">
      <alignment horizontal="center" vertical="center" wrapText="1"/>
    </xf>
    <xf numFmtId="0" fontId="40" fillId="24" borderId="23" xfId="0" applyFont="1" applyFill="1" applyBorder="1" applyAlignment="1">
      <alignment horizontal="center" vertical="center" wrapText="1"/>
    </xf>
    <xf numFmtId="0" fontId="40" fillId="24" borderId="70" xfId="0" applyFont="1" applyFill="1" applyBorder="1" applyAlignment="1">
      <alignment horizontal="center" vertical="center" wrapText="1"/>
    </xf>
    <xf numFmtId="0" fontId="0" fillId="0" borderId="48" xfId="0" applyBorder="1">
      <alignment vertical="center"/>
    </xf>
    <xf numFmtId="0" fontId="0" fillId="0" borderId="23" xfId="0" applyBorder="1" applyAlignment="1">
      <alignment horizontal="center" vertical="center" shrinkToFit="1"/>
    </xf>
    <xf numFmtId="0" fontId="0" fillId="0" borderId="14" xfId="0" applyBorder="1" applyAlignment="1">
      <alignment vertical="center"/>
    </xf>
    <xf numFmtId="0" fontId="0" fillId="0" borderId="0" xfId="0" applyBorder="1" applyAlignment="1">
      <alignment vertical="center"/>
    </xf>
    <xf numFmtId="0" fontId="0" fillId="0" borderId="72" xfId="0" applyBorder="1" applyAlignment="1">
      <alignment vertical="center"/>
    </xf>
    <xf numFmtId="0" fontId="0" fillId="0" borderId="38" xfId="0" applyBorder="1" applyAlignment="1">
      <alignment vertical="center"/>
    </xf>
    <xf numFmtId="0" fontId="0" fillId="0" borderId="73" xfId="0" applyBorder="1" applyAlignment="1">
      <alignment vertical="center"/>
    </xf>
    <xf numFmtId="0" fontId="0" fillId="24" borderId="33" xfId="0" applyFill="1" applyBorder="1" applyAlignment="1">
      <alignment vertical="center"/>
    </xf>
    <xf numFmtId="0" fontId="0" fillId="24" borderId="19" xfId="0" applyFill="1" applyBorder="1" applyAlignment="1">
      <alignment vertical="center"/>
    </xf>
    <xf numFmtId="0" fontId="0" fillId="24" borderId="34" xfId="0" applyFill="1" applyBorder="1" applyAlignment="1">
      <alignment vertical="center"/>
    </xf>
    <xf numFmtId="0" fontId="0" fillId="0" borderId="0" xfId="0" applyAlignment="1">
      <alignment vertical="center" wrapText="1"/>
    </xf>
    <xf numFmtId="0" fontId="42" fillId="24" borderId="0" xfId="0" applyFont="1" applyFill="1" applyAlignment="1" applyProtection="1">
      <alignment horizontal="center" vertical="center"/>
    </xf>
    <xf numFmtId="0" fontId="5" fillId="25" borderId="19" xfId="0" applyFont="1" applyFill="1" applyBorder="1" applyAlignment="1" applyProtection="1">
      <alignment horizontal="left" vertical="center"/>
    </xf>
    <xf numFmtId="0" fontId="5" fillId="25" borderId="32" xfId="0" applyFont="1" applyFill="1" applyBorder="1" applyAlignment="1" applyProtection="1">
      <alignment horizontal="left" vertical="center"/>
    </xf>
    <xf numFmtId="0" fontId="5" fillId="25" borderId="33" xfId="0" applyFont="1" applyFill="1" applyBorder="1" applyAlignment="1" applyProtection="1">
      <alignment horizontal="left" vertical="center"/>
    </xf>
    <xf numFmtId="0" fontId="5" fillId="25" borderId="34" xfId="0" applyFont="1" applyFill="1" applyBorder="1" applyAlignment="1" applyProtection="1">
      <alignment horizontal="left" vertical="center"/>
    </xf>
    <xf numFmtId="0" fontId="22" fillId="0" borderId="0" xfId="0" applyFont="1" applyAlignment="1" applyProtection="1">
      <alignment horizontal="center" vertical="center"/>
      <protection locked="0"/>
    </xf>
    <xf numFmtId="0" fontId="43" fillId="0" borderId="0" xfId="0" applyFont="1" applyAlignment="1">
      <alignment horizontal="center" vertical="center"/>
    </xf>
    <xf numFmtId="0" fontId="0" fillId="0" borderId="19" xfId="0" applyFill="1" applyBorder="1" applyProtection="1">
      <alignment vertical="center"/>
      <protection locked="0"/>
    </xf>
    <xf numFmtId="0" fontId="0" fillId="0" borderId="43" xfId="0" applyFill="1" applyBorder="1" applyProtection="1">
      <alignment vertical="center"/>
      <protection locked="0"/>
    </xf>
    <xf numFmtId="0" fontId="0" fillId="0" borderId="33" xfId="0" applyFill="1" applyBorder="1" applyProtection="1">
      <alignment vertical="center"/>
      <protection locked="0"/>
    </xf>
    <xf numFmtId="0" fontId="0" fillId="0" borderId="0" xfId="0" applyFill="1" applyAlignment="1" applyProtection="1">
      <alignment vertical="center" shrinkToFit="1"/>
    </xf>
    <xf numFmtId="0" fontId="0" fillId="0" borderId="32" xfId="0" applyFill="1" applyBorder="1" applyProtection="1">
      <alignment vertical="center"/>
      <protection locked="0"/>
    </xf>
    <xf numFmtId="0" fontId="0" fillId="0" borderId="0" xfId="0" applyFill="1" applyAlignment="1">
      <alignment horizontal="center" vertical="center"/>
    </xf>
    <xf numFmtId="0" fontId="0" fillId="0" borderId="0" xfId="0" applyFill="1">
      <alignment vertical="center"/>
    </xf>
    <xf numFmtId="49" fontId="0" fillId="0" borderId="0" xfId="0" applyNumberFormat="1" applyFill="1" applyAlignment="1" applyProtection="1">
      <alignment vertical="center" shrinkToFit="1"/>
    </xf>
    <xf numFmtId="49" fontId="0" fillId="0" borderId="19" xfId="0" applyNumberFormat="1" applyFill="1" applyBorder="1" applyProtection="1">
      <alignment vertical="center"/>
      <protection locked="0"/>
    </xf>
    <xf numFmtId="0" fontId="0" fillId="0" borderId="0" xfId="0" applyFill="1" applyProtection="1">
      <alignment vertical="center"/>
      <protection locked="0"/>
    </xf>
    <xf numFmtId="0" fontId="0" fillId="0" borderId="49" xfId="0" applyFill="1" applyBorder="1" applyProtection="1">
      <alignment vertical="center"/>
      <protection locked="0"/>
    </xf>
    <xf numFmtId="49" fontId="0" fillId="0" borderId="32" xfId="0" applyNumberFormat="1" applyFill="1" applyBorder="1" applyProtection="1">
      <alignment vertical="center"/>
      <protection locked="0"/>
    </xf>
    <xf numFmtId="49" fontId="0" fillId="0" borderId="14" xfId="0" applyNumberFormat="1" applyFill="1" applyBorder="1" applyProtection="1">
      <alignment vertical="center"/>
      <protection locked="0"/>
    </xf>
    <xf numFmtId="0" fontId="0" fillId="0" borderId="34" xfId="0" applyFill="1" applyBorder="1" applyProtection="1">
      <alignment vertical="center"/>
      <protection locked="0"/>
    </xf>
    <xf numFmtId="49" fontId="0" fillId="0" borderId="0" xfId="0" applyNumberFormat="1" applyFill="1">
      <alignment vertical="center"/>
    </xf>
    <xf numFmtId="0" fontId="44" fillId="29" borderId="71" xfId="0" applyFont="1" applyFill="1" applyBorder="1" applyAlignment="1">
      <alignment horizontal="center" vertical="center"/>
    </xf>
    <xf numFmtId="0" fontId="44" fillId="29" borderId="0" xfId="0" applyFont="1" applyFill="1" applyAlignment="1">
      <alignment horizontal="center" vertical="center"/>
    </xf>
    <xf numFmtId="0" fontId="44" fillId="29" borderId="0" xfId="0" applyFont="1" applyFill="1">
      <alignment vertical="center"/>
    </xf>
    <xf numFmtId="0" fontId="0" fillId="30" borderId="0" xfId="0" applyFill="1">
      <alignment vertical="center"/>
    </xf>
    <xf numFmtId="58" fontId="0" fillId="0" borderId="0" xfId="0" applyNumberFormat="1" applyFont="1" applyAlignment="1" applyProtection="1">
      <alignment horizontal="right" vertical="center"/>
      <protection locked="0"/>
    </xf>
    <xf numFmtId="0" fontId="22" fillId="0" borderId="0" xfId="0" applyFont="1" applyAlignment="1" applyProtection="1">
      <alignment horizontal="left" vertical="center" indent="1"/>
      <protection locked="0"/>
    </xf>
    <xf numFmtId="0" fontId="22" fillId="0" borderId="0" xfId="0" applyFont="1" applyProtection="1">
      <alignment vertical="center"/>
      <protection locked="0"/>
    </xf>
    <xf numFmtId="42" fontId="26" fillId="0" borderId="10" xfId="0" applyNumberFormat="1" applyFont="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22" fillId="0" borderId="10" xfId="0" applyFont="1" applyBorder="1" applyAlignment="1" applyProtection="1">
      <alignment horizontal="right" vertical="center"/>
      <protection locked="0"/>
    </xf>
    <xf numFmtId="0" fontId="41" fillId="0" borderId="74" xfId="0" applyFont="1" applyBorder="1" applyAlignment="1">
      <alignment horizontal="left" vertical="center" wrapText="1"/>
    </xf>
    <xf numFmtId="0" fontId="35" fillId="0" borderId="75" xfId="0" applyFont="1" applyBorder="1" applyAlignment="1">
      <alignment horizontal="left" vertical="center" wrapText="1"/>
    </xf>
    <xf numFmtId="0" fontId="35" fillId="0" borderId="76" xfId="0" applyFont="1" applyBorder="1" applyAlignment="1">
      <alignment horizontal="left" vertical="center" wrapText="1"/>
    </xf>
    <xf numFmtId="0" fontId="0" fillId="0" borderId="12" xfId="0" applyFont="1" applyBorder="1" applyAlignment="1">
      <alignment horizontal="left" vertical="center"/>
    </xf>
    <xf numFmtId="0" fontId="0" fillId="0" borderId="44" xfId="0" applyFont="1" applyBorder="1" applyAlignment="1">
      <alignment horizontal="left" vertical="center"/>
    </xf>
    <xf numFmtId="0" fontId="0" fillId="0" borderId="47" xfId="0" applyFont="1" applyBorder="1" applyAlignment="1">
      <alignment horizontal="left" vertical="center"/>
    </xf>
    <xf numFmtId="0" fontId="0" fillId="0" borderId="20" xfId="0" applyFont="1" applyBorder="1" applyAlignment="1">
      <alignment horizontal="left" vertical="center"/>
    </xf>
    <xf numFmtId="0" fontId="0" fillId="0" borderId="29" xfId="0" applyFont="1" applyBorder="1" applyAlignment="1">
      <alignment horizontal="lef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3" xfId="0" applyFont="1" applyBorder="1" applyAlignment="1">
      <alignment horizontal="left" vertical="center"/>
    </xf>
    <xf numFmtId="0" fontId="0" fillId="0" borderId="30" xfId="0" applyFont="1" applyBorder="1" applyAlignment="1">
      <alignment horizontal="left" vertical="center"/>
    </xf>
    <xf numFmtId="0" fontId="0" fillId="0" borderId="12" xfId="0" applyBorder="1" applyAlignment="1">
      <alignment horizontal="left" vertical="center" shrinkToFit="1"/>
    </xf>
    <xf numFmtId="0" fontId="0" fillId="0" borderId="12"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51" xfId="0" applyFont="1" applyBorder="1" applyAlignment="1">
      <alignment horizontal="left" vertical="center"/>
    </xf>
    <xf numFmtId="0" fontId="22" fillId="0" borderId="0" xfId="0" applyFont="1" applyBorder="1" applyAlignment="1">
      <alignment horizontal="right" vertical="center"/>
    </xf>
    <xf numFmtId="0" fontId="27" fillId="0" borderId="27"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64" xfId="0" applyFont="1" applyBorder="1" applyAlignment="1" applyProtection="1">
      <alignment horizontal="center" vertical="center"/>
      <protection locked="0"/>
    </xf>
    <xf numFmtId="0" fontId="29" fillId="0" borderId="46" xfId="0" applyFont="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28" fillId="0" borderId="0" xfId="0" applyFont="1" applyAlignment="1">
      <alignment horizontal="right" vertical="center"/>
    </xf>
    <xf numFmtId="49" fontId="33" fillId="0" borderId="53" xfId="0" applyNumberFormat="1" applyFont="1" applyBorder="1" applyAlignment="1" applyProtection="1">
      <alignment horizontal="center" vertical="center"/>
      <protection locked="0"/>
    </xf>
    <xf numFmtId="49" fontId="23" fillId="0" borderId="77" xfId="0" applyNumberFormat="1" applyFont="1" applyBorder="1" applyAlignment="1" applyProtection="1">
      <alignment horizontal="center" vertical="center"/>
      <protection locked="0"/>
    </xf>
    <xf numFmtId="49" fontId="23" fillId="0" borderId="78" xfId="0" applyNumberFormat="1" applyFont="1" applyBorder="1" applyAlignment="1" applyProtection="1">
      <alignment horizontal="center" vertical="center"/>
      <protection locked="0"/>
    </xf>
    <xf numFmtId="49" fontId="23" fillId="0" borderId="79" xfId="0" applyNumberFormat="1" applyFont="1" applyBorder="1" applyAlignment="1" applyProtection="1">
      <alignment horizontal="center" vertical="center"/>
      <protection locked="0"/>
    </xf>
    <xf numFmtId="0" fontId="22" fillId="0" borderId="0" xfId="0" applyFont="1" applyAlignment="1">
      <alignment horizontal="center" vertical="center"/>
    </xf>
    <xf numFmtId="0" fontId="23" fillId="0" borderId="66" xfId="0" applyFont="1" applyBorder="1" applyAlignment="1">
      <alignment horizontal="right" vertical="center"/>
    </xf>
    <xf numFmtId="0" fontId="23" fillId="0" borderId="10" xfId="0" applyFont="1" applyBorder="1" applyAlignment="1">
      <alignment horizontal="right" vertical="center"/>
    </xf>
    <xf numFmtId="0" fontId="26" fillId="0" borderId="10" xfId="0"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Normal" xfId="19"/>
    <cellStyle name="TableStyleLight1" xfId="20"/>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タイトル" xfId="27" builtinId="15" customBuiltin="1"/>
    <cellStyle name="チェック セル" xfId="28" builtinId="23" customBuiltin="1"/>
    <cellStyle name="どちらでもない" xfId="29" builtinId="28" customBuiltin="1"/>
    <cellStyle name="ハイパーリンク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2" xfId="45"/>
    <cellStyle name="標準 2 2 2 2" xfId="46"/>
    <cellStyle name="標準 3" xfId="47"/>
    <cellStyle name="標準 4" xfId="48"/>
    <cellStyle name="標準 5" xfId="49"/>
    <cellStyle name="標準 6" xfId="50"/>
    <cellStyle name="標準 7" xfId="51"/>
    <cellStyle name="標準 8" xfId="52"/>
    <cellStyle name="標準 9" xfId="53"/>
    <cellStyle name="良い" xfId="5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28575</xdr:colOff>
      <xdr:row>71</xdr:row>
      <xdr:rowOff>142875</xdr:rowOff>
    </xdr:from>
    <xdr:to>
      <xdr:col>11</xdr:col>
      <xdr:colOff>676275</xdr:colOff>
      <xdr:row>89</xdr:row>
      <xdr:rowOff>152400</xdr:rowOff>
    </xdr:to>
    <xdr:sp macro="" textlink="">
      <xdr:nvSpPr>
        <xdr:cNvPr id="9259" name="AutoShape 43"/>
        <xdr:cNvSpPr>
          <a:spLocks noChangeArrowheads="1"/>
        </xdr:cNvSpPr>
      </xdr:nvSpPr>
      <xdr:spPr bwMode="auto">
        <a:xfrm>
          <a:off x="4171950" y="12334875"/>
          <a:ext cx="647700" cy="3095625"/>
        </a:xfrm>
        <a:prstGeom prst="wedgeEllipseCallout">
          <a:avLst>
            <a:gd name="adj1" fmla="val 35296"/>
            <a:gd name="adj2" fmla="val 755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団体名は下記のデータからコピー＆ペーストで</a:t>
          </a:r>
        </a:p>
        <a:p>
          <a:pPr algn="l" rtl="0">
            <a:defRPr sz="1000"/>
          </a:pPr>
          <a:r>
            <a:rPr lang="ja-JP" altLang="en-US" sz="1100" b="0" i="0" u="none" strike="noStrike" baseline="0">
              <a:solidFill>
                <a:srgbClr val="000000"/>
              </a:solidFill>
              <a:latin typeface="ＭＳ Ｐゴシック"/>
              <a:ea typeface="ＭＳ Ｐゴシック"/>
            </a:rPr>
            <a:t>入力して下さい。</a:t>
          </a:r>
          <a:r>
            <a:rPr lang="ja-JP" altLang="en-US" sz="1100" b="0" i="0" u="none" strike="noStrike" baseline="0">
              <a:solidFill>
                <a:srgbClr val="FF0000"/>
              </a:solidFill>
              <a:latin typeface="ＭＳ Ｐゴシック"/>
              <a:ea typeface="ＭＳ Ｐゴシック"/>
            </a:rPr>
            <a:t>重要</a:t>
          </a:r>
        </a:p>
      </xdr:txBody>
    </xdr:sp>
    <xdr:clientData/>
  </xdr:twoCellAnchor>
  <xdr:twoCellAnchor>
    <xdr:from>
      <xdr:col>2</xdr:col>
      <xdr:colOff>123825</xdr:colOff>
      <xdr:row>13</xdr:row>
      <xdr:rowOff>19050</xdr:rowOff>
    </xdr:from>
    <xdr:to>
      <xdr:col>11</xdr:col>
      <xdr:colOff>581025</xdr:colOff>
      <xdr:row>28</xdr:row>
      <xdr:rowOff>133350</xdr:rowOff>
    </xdr:to>
    <xdr:sp macro="" textlink="">
      <xdr:nvSpPr>
        <xdr:cNvPr id="3" name="円形吹き出し 2"/>
        <xdr:cNvSpPr/>
      </xdr:nvSpPr>
      <xdr:spPr>
        <a:xfrm>
          <a:off x="2076450" y="2247900"/>
          <a:ext cx="2647950" cy="2686050"/>
        </a:xfrm>
        <a:prstGeom prst="wedgeEllipseCallout">
          <a:avLst>
            <a:gd name="adj1" fmla="val 34813"/>
            <a:gd name="adj2" fmla="val 36976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他の団体とチームと</a:t>
          </a:r>
          <a:endParaRPr kumimoji="1" lang="en-US" altLang="ja-JP" sz="1100">
            <a:solidFill>
              <a:sysClr val="windowText" lastClr="000000"/>
            </a:solidFill>
          </a:endParaRPr>
        </a:p>
        <a:p>
          <a:pPr algn="ctr"/>
          <a:r>
            <a:rPr kumimoji="1" lang="ja-JP" altLang="en-US" sz="1100">
              <a:solidFill>
                <a:sysClr val="windowText" lastClr="000000"/>
              </a:solidFill>
            </a:rPr>
            <a:t>組む場合</a:t>
          </a:r>
          <a:r>
            <a:rPr kumimoji="1" lang="en-US" altLang="ja-JP" sz="1100">
              <a:solidFill>
                <a:sysClr val="windowText" lastClr="000000"/>
              </a:solidFill>
            </a:rPr>
            <a:t>70</a:t>
          </a:r>
          <a:r>
            <a:rPr kumimoji="1" lang="ja-JP" altLang="en-US" sz="1100">
              <a:solidFill>
                <a:sysClr val="windowText" lastClr="000000"/>
              </a:solidFill>
            </a:rPr>
            <a:t>番以降に</a:t>
          </a:r>
          <a:endParaRPr kumimoji="1" lang="en-US" altLang="ja-JP" sz="1100">
            <a:solidFill>
              <a:sysClr val="windowText" lastClr="000000"/>
            </a:solidFill>
          </a:endParaRPr>
        </a:p>
        <a:p>
          <a:pPr algn="ctr"/>
          <a:r>
            <a:rPr kumimoji="1" lang="ja-JP" altLang="en-US" sz="1100">
              <a:solidFill>
                <a:sysClr val="windowText" lastClr="000000"/>
              </a:solidFill>
            </a:rPr>
            <a:t>選手を追加して下さい。</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団体名は下に用意している団体を</a:t>
          </a:r>
          <a:endParaRPr kumimoji="1" lang="en-US" altLang="ja-JP" sz="1100">
            <a:solidFill>
              <a:sysClr val="windowText" lastClr="000000"/>
            </a:solidFill>
          </a:endParaRPr>
        </a:p>
        <a:p>
          <a:pPr algn="ctr"/>
          <a:r>
            <a:rPr kumimoji="1" lang="ja-JP" altLang="en-US" sz="1100">
              <a:solidFill>
                <a:sysClr val="windowText" lastClr="000000"/>
              </a:solidFill>
            </a:rPr>
            <a:t>コピー＆ペーストで</a:t>
          </a:r>
          <a:endParaRPr kumimoji="1" lang="en-US" altLang="ja-JP" sz="1100">
            <a:solidFill>
              <a:sysClr val="windowText" lastClr="000000"/>
            </a:solidFill>
          </a:endParaRPr>
        </a:p>
        <a:p>
          <a:pPr algn="ctr"/>
          <a:r>
            <a:rPr kumimoji="1" lang="ja-JP" altLang="en-US" sz="1100">
              <a:solidFill>
                <a:sysClr val="windowText" lastClr="000000"/>
              </a:solidFill>
            </a:rPr>
            <a:t>入力して下さい。</a:t>
          </a:r>
        </a:p>
      </xdr:txBody>
    </xdr:sp>
    <xdr:clientData/>
  </xdr:twoCellAnchor>
  <xdr:twoCellAnchor>
    <xdr:from>
      <xdr:col>2</xdr:col>
      <xdr:colOff>152400</xdr:colOff>
      <xdr:row>3</xdr:row>
      <xdr:rowOff>123825</xdr:rowOff>
    </xdr:from>
    <xdr:to>
      <xdr:col>11</xdr:col>
      <xdr:colOff>352425</xdr:colOff>
      <xdr:row>11</xdr:row>
      <xdr:rowOff>104775</xdr:rowOff>
    </xdr:to>
    <xdr:sp macro="" textlink="">
      <xdr:nvSpPr>
        <xdr:cNvPr id="4" name="円形吹き出し 3"/>
        <xdr:cNvSpPr/>
      </xdr:nvSpPr>
      <xdr:spPr>
        <a:xfrm>
          <a:off x="2105025" y="638175"/>
          <a:ext cx="2390775" cy="1352550"/>
        </a:xfrm>
        <a:prstGeom prst="wedgeEllipseCallout">
          <a:avLst>
            <a:gd name="adj1" fmla="val 60577"/>
            <a:gd name="adj2" fmla="val -7879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団体は</a:t>
          </a:r>
          <a:endParaRPr kumimoji="1" lang="en-US" altLang="ja-JP" sz="1100">
            <a:solidFill>
              <a:sysClr val="windowText" lastClr="000000"/>
            </a:solidFill>
          </a:endParaRPr>
        </a:p>
        <a:p>
          <a:pPr algn="ctr"/>
          <a:r>
            <a:rPr kumimoji="1" lang="ja-JP" altLang="en-US" sz="1100">
              <a:solidFill>
                <a:sysClr val="windowText" lastClr="000000"/>
              </a:solidFill>
            </a:rPr>
            <a:t>下から選んで下さい</a:t>
          </a:r>
          <a:endParaRPr kumimoji="1" lang="en-US" altLang="ja-JP" sz="1100">
            <a:solidFill>
              <a:sysClr val="windowText" lastClr="000000"/>
            </a:solidFill>
          </a:endParaRPr>
        </a:p>
        <a:p>
          <a:pPr algn="ctr"/>
          <a:r>
            <a:rPr kumimoji="1" lang="ja-JP" altLang="en-US" sz="1100">
              <a:solidFill>
                <a:sysClr val="windowText" lastClr="000000"/>
              </a:solidFill>
            </a:rPr>
            <a:t>手入力はしないで下さい。</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コピー＆ペーストで</a:t>
          </a:r>
          <a:endParaRPr kumimoji="1" lang="en-US" altLang="ja-JP" sz="1100">
            <a:solidFill>
              <a:sysClr val="windowText" lastClr="000000"/>
            </a:solidFill>
            <a:latin typeface="+mn-lt"/>
            <a:ea typeface="+mn-ea"/>
            <a:cs typeface="+mn-cs"/>
          </a:endParaRPr>
        </a:p>
        <a:p>
          <a:pPr algn="ct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sp macro="" textlink="">
      <xdr:nvSpPr>
        <xdr:cNvPr id="6145" name="Text Box 1"/>
        <xdr:cNvSpPr txBox="1">
          <a:spLocks noChangeArrowheads="1"/>
        </xdr:cNvSpPr>
      </xdr:nvSpPr>
      <xdr:spPr bwMode="auto">
        <a:xfrm>
          <a:off x="6276975" y="3514725"/>
          <a:ext cx="0" cy="314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6146" name="Text Box 2"/>
        <xdr:cNvSpPr txBox="1">
          <a:spLocks noChangeArrowheads="1"/>
        </xdr:cNvSpPr>
      </xdr:nvSpPr>
      <xdr:spPr bwMode="auto">
        <a:xfrm>
          <a:off x="62769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0</xdr:rowOff>
    </xdr:from>
    <xdr:to>
      <xdr:col>8</xdr:col>
      <xdr:colOff>0</xdr:colOff>
      <xdr:row>8</xdr:row>
      <xdr:rowOff>0</xdr:rowOff>
    </xdr:to>
    <xdr:sp macro="" textlink="">
      <xdr:nvSpPr>
        <xdr:cNvPr id="10243" name="Line 3"/>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0</xdr:rowOff>
    </xdr:from>
    <xdr:to>
      <xdr:col>8</xdr:col>
      <xdr:colOff>0</xdr:colOff>
      <xdr:row>8</xdr:row>
      <xdr:rowOff>0</xdr:rowOff>
    </xdr:to>
    <xdr:sp macro="" textlink="">
      <xdr:nvSpPr>
        <xdr:cNvPr id="10244" name="Line 4"/>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200025</xdr:rowOff>
    </xdr:from>
    <xdr:to>
      <xdr:col>8</xdr:col>
      <xdr:colOff>0</xdr:colOff>
      <xdr:row>8</xdr:row>
      <xdr:rowOff>200025</xdr:rowOff>
    </xdr:to>
    <xdr:sp macro="" textlink="">
      <xdr:nvSpPr>
        <xdr:cNvPr id="10245" name="Line 5"/>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sp macro="" textlink="">
      <xdr:nvSpPr>
        <xdr:cNvPr id="6145" name="Text Box 1"/>
        <xdr:cNvSpPr txBox="1">
          <a:spLocks noChangeArrowheads="1"/>
        </xdr:cNvSpPr>
      </xdr:nvSpPr>
      <xdr:spPr bwMode="auto">
        <a:xfrm>
          <a:off x="6276975" y="3514725"/>
          <a:ext cx="0" cy="314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6146" name="Text Box 2"/>
        <xdr:cNvSpPr txBox="1">
          <a:spLocks noChangeArrowheads="1"/>
        </xdr:cNvSpPr>
      </xdr:nvSpPr>
      <xdr:spPr bwMode="auto">
        <a:xfrm>
          <a:off x="62769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0</xdr:rowOff>
    </xdr:from>
    <xdr:to>
      <xdr:col>8</xdr:col>
      <xdr:colOff>0</xdr:colOff>
      <xdr:row>8</xdr:row>
      <xdr:rowOff>0</xdr:rowOff>
    </xdr:to>
    <xdr:sp macro="" textlink="">
      <xdr:nvSpPr>
        <xdr:cNvPr id="5123" name="Line 3"/>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0</xdr:rowOff>
    </xdr:from>
    <xdr:to>
      <xdr:col>8</xdr:col>
      <xdr:colOff>0</xdr:colOff>
      <xdr:row>8</xdr:row>
      <xdr:rowOff>0</xdr:rowOff>
    </xdr:to>
    <xdr:sp macro="" textlink="">
      <xdr:nvSpPr>
        <xdr:cNvPr id="5124" name="Line 4"/>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200025</xdr:rowOff>
    </xdr:from>
    <xdr:to>
      <xdr:col>8</xdr:col>
      <xdr:colOff>0</xdr:colOff>
      <xdr:row>8</xdr:row>
      <xdr:rowOff>200025</xdr:rowOff>
    </xdr:to>
    <xdr:sp macro="" textlink="">
      <xdr:nvSpPr>
        <xdr:cNvPr id="5125" name="Line 5"/>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twoCellAnchor>
    <xdr:from>
      <xdr:col>6</xdr:col>
      <xdr:colOff>1266825</xdr:colOff>
      <xdr:row>2</xdr:row>
      <xdr:rowOff>104776</xdr:rowOff>
    </xdr:from>
    <xdr:to>
      <xdr:col>8</xdr:col>
      <xdr:colOff>800100</xdr:colOff>
      <xdr:row>5</xdr:row>
      <xdr:rowOff>38101</xdr:rowOff>
    </xdr:to>
    <xdr:sp macro="" textlink="">
      <xdr:nvSpPr>
        <xdr:cNvPr id="7" name="円形吹き出し 6"/>
        <xdr:cNvSpPr/>
      </xdr:nvSpPr>
      <xdr:spPr>
        <a:xfrm>
          <a:off x="4638675" y="542926"/>
          <a:ext cx="2667000" cy="419100"/>
        </a:xfrm>
        <a:prstGeom prst="wedgeEllipseCallout">
          <a:avLst>
            <a:gd name="adj1" fmla="val -147619"/>
            <a:gd name="adj2" fmla="val 18061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番号を入力して下さい。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pavilion\Desktop\&#20853;&#24235;&#30476;&#12487;&#12540;&#12479;\&#24179;&#25104;27&#24180;&#24230;&#38306;&#36899;\&#20853;&#24235;&#30476;&#31038;&#20250;&#20154;&#12463;&#12521;&#12502;&#12496;&#12489;&#12511;&#12531;&#12488;&#12531;&#36899;&#30431;\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853;&#24235;&#30476;&#12487;&#12540;&#12479;\&#20853;&#24235;&#30476;&#31038;&#20250;&#20154;&#12463;&#12521;&#12502;&#22243;&#20307;&#12522;&#12540;&#12464;&#25126;\&#12401;&#12381;&#12420;&#12429;&#36939;&#21942;&#26412;&#37096;\&#22823;&#20250;&#36939;&#21942;\&#20853;&#24235;&#30476;&#21332;&#20250;&#21508;&#36899;&#30431;&#22823;&#20250;\&#31038;&#20250;&#20154;&#36899;&#30431;\&#22243;&#20307;&#25126;\&#31532;&#65301;&#65302;&#22238;&#26149;&#23395;&#22243;&#20307;\&#20853;&#24235;&#30476;&#31038;&#20250;&#20154;&#12463;&#12521;&#12502;&#22243;&#20307;&#12522;&#12540;&#12464;&#25126;&#21442;&#21152;&#20104;&#23450;&#12463;&#12521;&#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efreshError="1">
        <row r="121">
          <cell r="B121" t="str">
            <v>むささび会・B</v>
          </cell>
        </row>
        <row r="122">
          <cell r="B122" t="str">
            <v>赤とんぼ</v>
          </cell>
        </row>
        <row r="123">
          <cell r="B123" t="str">
            <v>DNA-R</v>
          </cell>
        </row>
        <row r="124">
          <cell r="B124" t="str">
            <v>零～ZERO～・D</v>
          </cell>
        </row>
        <row r="125">
          <cell r="B125" t="str">
            <v>TEAM BOSS</v>
          </cell>
        </row>
        <row r="126">
          <cell r="B126" t="str">
            <v>Cats</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efreshError="1">
        <row r="2">
          <cell r="B2" t="str">
            <v>高砂BS・Ａ</v>
          </cell>
        </row>
        <row r="3">
          <cell r="B3" t="str">
            <v>Futures・A</v>
          </cell>
        </row>
        <row r="4">
          <cell r="B4" t="str">
            <v>シャトル・A</v>
          </cell>
        </row>
        <row r="5">
          <cell r="B5" t="str">
            <v>NISHIWAKI・A</v>
          </cell>
        </row>
        <row r="6">
          <cell r="B6" t="str">
            <v>PLAD・A</v>
          </cell>
        </row>
        <row r="7">
          <cell r="B7" t="str">
            <v>三木シャトル・A</v>
          </cell>
        </row>
        <row r="8">
          <cell r="B8" t="str">
            <v>Clear Chance・A</v>
          </cell>
        </row>
        <row r="9">
          <cell r="B9" t="str">
            <v>垂水クラブ・A</v>
          </cell>
        </row>
        <row r="11">
          <cell r="B11" t="str">
            <v>Treasures・A</v>
          </cell>
        </row>
        <row r="12">
          <cell r="B12" t="str">
            <v>我流・A</v>
          </cell>
        </row>
        <row r="13">
          <cell r="B13" t="str">
            <v>シャトル・B</v>
          </cell>
        </row>
        <row r="14">
          <cell r="B14" t="str">
            <v>DOCKERS</v>
          </cell>
        </row>
        <row r="15">
          <cell r="B15" t="str">
            <v>西播クラブ・A</v>
          </cell>
        </row>
        <row r="16">
          <cell r="B16" t="str">
            <v>Futures・B</v>
          </cell>
        </row>
        <row r="17">
          <cell r="B17" t="str">
            <v>Super Bird・A</v>
          </cell>
        </row>
        <row r="18">
          <cell r="B18" t="str">
            <v>零～ZERO～・A</v>
          </cell>
        </row>
        <row r="19">
          <cell r="B19" t="str">
            <v>ｳｯﾃﾞｨｼｬﾄﾙｽﾞ・A</v>
          </cell>
        </row>
        <row r="20">
          <cell r="B20" t="str">
            <v>銀－しろがね－</v>
          </cell>
        </row>
        <row r="21">
          <cell r="B21" t="str">
            <v>Volano・A</v>
          </cell>
        </row>
        <row r="22">
          <cell r="B22" t="str">
            <v>Junkie</v>
          </cell>
        </row>
        <row r="24">
          <cell r="B24" t="str">
            <v>安室SELFISH・A</v>
          </cell>
        </row>
        <row r="25">
          <cell r="B25" t="str">
            <v>難波クラブ</v>
          </cell>
        </row>
        <row r="26">
          <cell r="B26" t="str">
            <v>西播クラブ・B</v>
          </cell>
        </row>
        <row r="27">
          <cell r="B27" t="str">
            <v>成徳スマイル・A</v>
          </cell>
        </row>
        <row r="28">
          <cell r="B28" t="str">
            <v>NANASEA'Z・A</v>
          </cell>
        </row>
        <row r="29">
          <cell r="B29" t="str">
            <v>CHERRY</v>
          </cell>
        </row>
        <row r="30">
          <cell r="B30" t="str">
            <v>ACTIVEPlus</v>
          </cell>
        </row>
        <row r="31">
          <cell r="B31" t="str">
            <v>PLAD・B</v>
          </cell>
        </row>
        <row r="32">
          <cell r="B32" t="str">
            <v>はにーぃず・A</v>
          </cell>
        </row>
        <row r="33">
          <cell r="B33" t="str">
            <v>三木シャトル・B</v>
          </cell>
        </row>
        <row r="34">
          <cell r="B34" t="str">
            <v>垂水クラブ・B</v>
          </cell>
        </row>
        <row r="35">
          <cell r="B35" t="str">
            <v>TAJIMA・A</v>
          </cell>
        </row>
        <row r="37">
          <cell r="B37" t="str">
            <v>アイビー・A</v>
          </cell>
        </row>
        <row r="38">
          <cell r="B38" t="str">
            <v>Futures・C</v>
          </cell>
        </row>
        <row r="39">
          <cell r="B39" t="str">
            <v>しぇいくはんずKOBE・A</v>
          </cell>
        </row>
        <row r="40">
          <cell r="B40" t="str">
            <v>高砂BS・B</v>
          </cell>
        </row>
        <row r="41">
          <cell r="B41" t="str">
            <v>NISHIWAKI・B</v>
          </cell>
        </row>
        <row r="42">
          <cell r="B42" t="str">
            <v>Fresh SANDA</v>
          </cell>
        </row>
        <row r="43">
          <cell r="B43" t="str">
            <v>共済BC・A</v>
          </cell>
        </row>
        <row r="44">
          <cell r="B44" t="str">
            <v>N.U.S.H</v>
          </cell>
        </row>
        <row r="45">
          <cell r="B45" t="str">
            <v>Clear Chance・B</v>
          </cell>
        </row>
        <row r="46">
          <cell r="B46" t="str">
            <v>Volano・B</v>
          </cell>
        </row>
        <row r="47">
          <cell r="B47" t="str">
            <v>PANDORA</v>
          </cell>
        </row>
        <row r="48">
          <cell r="B48" t="str">
            <v>零～ZERO～・B</v>
          </cell>
        </row>
        <row r="50">
          <cell r="B50" t="str">
            <v>ブルーシャンス</v>
          </cell>
        </row>
        <row r="51">
          <cell r="B51" t="str">
            <v>RISING</v>
          </cell>
        </row>
        <row r="52">
          <cell r="B52" t="str">
            <v>三木シャトル・C</v>
          </cell>
        </row>
        <row r="53">
          <cell r="B53" t="str">
            <v>あすなろクラブ</v>
          </cell>
        </row>
        <row r="54">
          <cell r="B54" t="str">
            <v>SUCCESS</v>
          </cell>
        </row>
        <row r="55">
          <cell r="B55" t="str">
            <v>MYNS。・A</v>
          </cell>
        </row>
        <row r="56">
          <cell r="B56" t="str">
            <v>Piyopiyo・A</v>
          </cell>
        </row>
        <row r="57">
          <cell r="B57" t="str">
            <v>Treasures・B</v>
          </cell>
        </row>
        <row r="58">
          <cell r="B58" t="str">
            <v>NISHIWAKI・C</v>
          </cell>
        </row>
        <row r="59">
          <cell r="B59" t="str">
            <v>豊岡クラブ・A</v>
          </cell>
        </row>
        <row r="60">
          <cell r="B60" t="str">
            <v>安室SELFISH・B</v>
          </cell>
        </row>
        <row r="61">
          <cell r="B61" t="str">
            <v>Super Bird・B</v>
          </cell>
        </row>
        <row r="63">
          <cell r="B63" t="str">
            <v>Volano・C</v>
          </cell>
        </row>
        <row r="64">
          <cell r="B64" t="str">
            <v>武庫BC・A</v>
          </cell>
        </row>
        <row r="65">
          <cell r="B65" t="str">
            <v>CrazyMonkey・A</v>
          </cell>
        </row>
        <row r="66">
          <cell r="B66" t="str">
            <v>むささび会・A</v>
          </cell>
        </row>
        <row r="67">
          <cell r="B67" t="str">
            <v>猪名川クラブ</v>
          </cell>
        </row>
        <row r="68">
          <cell r="B68" t="str">
            <v>Plasma</v>
          </cell>
        </row>
        <row r="69">
          <cell r="B69" t="str">
            <v>竜神クラブ・A</v>
          </cell>
        </row>
        <row r="70">
          <cell r="B70" t="str">
            <v>赤壁～せきへき～・A</v>
          </cell>
        </row>
        <row r="71">
          <cell r="B71" t="str">
            <v>KAIMEI・A</v>
          </cell>
        </row>
        <row r="72">
          <cell r="B72" t="str">
            <v>バブルス</v>
          </cell>
        </row>
        <row r="73">
          <cell r="B73" t="str">
            <v>ｳｯﾃﾞｨｼｬﾄﾙｽﾞ・B</v>
          </cell>
        </row>
        <row r="74">
          <cell r="B74" t="str">
            <v>POO・A</v>
          </cell>
        </row>
        <row r="76">
          <cell r="B76" t="str">
            <v>スマッシュクラブ・A</v>
          </cell>
        </row>
        <row r="77">
          <cell r="B77" t="str">
            <v>CrazyMonkey・B</v>
          </cell>
        </row>
        <row r="78">
          <cell r="B78" t="str">
            <v>はにーぃず・B</v>
          </cell>
        </row>
        <row r="79">
          <cell r="B79" t="str">
            <v>HANDS・A</v>
          </cell>
        </row>
        <row r="80">
          <cell r="B80" t="str">
            <v>TAJIMA・B</v>
          </cell>
        </row>
        <row r="81">
          <cell r="B81" t="str">
            <v>ヤマヒサ倶楽部</v>
          </cell>
        </row>
        <row r="82">
          <cell r="B82" t="str">
            <v>ちぃむ なんぶ堂</v>
          </cell>
        </row>
        <row r="83">
          <cell r="B83" t="str">
            <v>豊岡クラブ・B</v>
          </cell>
        </row>
        <row r="84">
          <cell r="B84" t="str">
            <v>明石高専</v>
          </cell>
        </row>
        <row r="85">
          <cell r="B85" t="str">
            <v>アイビー・B</v>
          </cell>
        </row>
        <row r="86">
          <cell r="B86" t="str">
            <v>Piyopiyo・B</v>
          </cell>
        </row>
        <row r="87">
          <cell r="B87" t="str">
            <v>高砂BS・C(不)</v>
          </cell>
        </row>
        <row r="89">
          <cell r="B89" t="str">
            <v>零～ZERO～・C</v>
          </cell>
        </row>
        <row r="90">
          <cell r="B90" t="str">
            <v>NANASEA'Z・B</v>
          </cell>
        </row>
        <row r="91">
          <cell r="B91" t="str">
            <v>成徳スマイル・B</v>
          </cell>
        </row>
        <row r="92">
          <cell r="B92" t="str">
            <v>WINGS・A</v>
          </cell>
        </row>
        <row r="93">
          <cell r="B93" t="str">
            <v>ADVANCE</v>
          </cell>
        </row>
        <row r="94">
          <cell r="B94" t="str">
            <v>ボンバーズ</v>
          </cell>
        </row>
        <row r="95">
          <cell r="B95" t="str">
            <v>しぇいくはんずKOBE・B</v>
          </cell>
        </row>
        <row r="96">
          <cell r="B96" t="str">
            <v>共済BC・B</v>
          </cell>
        </row>
        <row r="97">
          <cell r="B97" t="str">
            <v>CAT・A</v>
          </cell>
        </row>
        <row r="98">
          <cell r="B98" t="str">
            <v>BUZZ・A</v>
          </cell>
        </row>
        <row r="99">
          <cell r="B99" t="str">
            <v>NANASEA'Z・C</v>
          </cell>
        </row>
        <row r="100">
          <cell r="B100" t="str">
            <v>我夢・A</v>
          </cell>
        </row>
        <row r="102">
          <cell r="B102" t="str">
            <v>シャトル・C</v>
          </cell>
        </row>
        <row r="103">
          <cell r="B103" t="str">
            <v>Super Bird・C</v>
          </cell>
        </row>
        <row r="104">
          <cell r="B104" t="str">
            <v>MYNS。・B</v>
          </cell>
        </row>
        <row r="105">
          <cell r="B105" t="str">
            <v>たつのBC</v>
          </cell>
        </row>
        <row r="106">
          <cell r="B106" t="str">
            <v>武庫BC・B</v>
          </cell>
        </row>
        <row r="107">
          <cell r="B107" t="str">
            <v>緑ヶ丘クラブ</v>
          </cell>
        </row>
        <row r="108">
          <cell r="B108" t="str">
            <v>ドレミ</v>
          </cell>
        </row>
        <row r="109">
          <cell r="B109" t="str">
            <v>COLORZ(不)</v>
          </cell>
        </row>
        <row r="110">
          <cell r="B110" t="str">
            <v>芦屋クラブ・A</v>
          </cell>
        </row>
        <row r="111">
          <cell r="B111" t="str">
            <v>統－すばる－</v>
          </cell>
        </row>
        <row r="112">
          <cell r="B112" t="str">
            <v>六甲クラブ・A</v>
          </cell>
        </row>
        <row r="113">
          <cell r="B113" t="str">
            <v>だぼ八</v>
          </cell>
        </row>
        <row r="115">
          <cell r="B115" t="str">
            <v>スマッシュクラブ・B</v>
          </cell>
        </row>
        <row r="116">
          <cell r="B116" t="str">
            <v>Clear Chance・C</v>
          </cell>
        </row>
        <row r="117">
          <cell r="B117" t="str">
            <v>神戸高専</v>
          </cell>
        </row>
        <row r="118">
          <cell r="B118" t="str">
            <v>MICRON</v>
          </cell>
        </row>
        <row r="119">
          <cell r="B119" t="str">
            <v>しぇいくはんずKOBE・C</v>
          </cell>
        </row>
        <row r="120">
          <cell r="B120" t="str">
            <v>KAIMEI・B</v>
          </cell>
        </row>
        <row r="121">
          <cell r="B121" t="str">
            <v>むささび会・B</v>
          </cell>
        </row>
        <row r="122">
          <cell r="B122" t="str">
            <v>赤とんぼ</v>
          </cell>
        </row>
        <row r="123">
          <cell r="B123" t="str">
            <v>DNA-R</v>
          </cell>
        </row>
        <row r="124">
          <cell r="B124" t="str">
            <v>零～ZERO～・D</v>
          </cell>
        </row>
        <row r="125">
          <cell r="B125" t="str">
            <v>TEAM BOSS</v>
          </cell>
        </row>
        <row r="126">
          <cell r="B126" t="str">
            <v>Cats</v>
          </cell>
        </row>
        <row r="128">
          <cell r="B128" t="str">
            <v>ぐるぐるパンチ・A</v>
          </cell>
        </row>
        <row r="129">
          <cell r="B129" t="str">
            <v>JFE CLUB</v>
          </cell>
        </row>
        <row r="130">
          <cell r="B130" t="str">
            <v>飛翔クラブ</v>
          </cell>
        </row>
        <row r="131">
          <cell r="B131" t="str">
            <v>CAT・B</v>
          </cell>
        </row>
        <row r="132">
          <cell r="B132" t="str">
            <v>我流・B</v>
          </cell>
        </row>
        <row r="133">
          <cell r="B133" t="str">
            <v>NISHIWAKI・D</v>
          </cell>
        </row>
        <row r="134">
          <cell r="B134" t="str">
            <v>BUZZ・B</v>
          </cell>
        </row>
        <row r="135">
          <cell r="B135" t="str">
            <v>赤壁～せきへき～・B</v>
          </cell>
        </row>
        <row r="136">
          <cell r="B136" t="str">
            <v>Treasures・C</v>
          </cell>
        </row>
        <row r="137">
          <cell r="B137" t="str">
            <v>しぇいくはんずKOBE・D</v>
          </cell>
        </row>
        <row r="138">
          <cell r="B138" t="str">
            <v>NANASEA'Z・D</v>
          </cell>
        </row>
        <row r="139">
          <cell r="B139" t="str">
            <v>BUZZ・C</v>
          </cell>
        </row>
        <row r="141">
          <cell r="B141" t="str">
            <v>Super Bird・D</v>
          </cell>
        </row>
        <row r="142">
          <cell r="B142" t="str">
            <v>アイビー・C</v>
          </cell>
        </row>
        <row r="143">
          <cell r="B143" t="str">
            <v>スマッシュクラブ・C</v>
          </cell>
        </row>
        <row r="144">
          <cell r="B144" t="str">
            <v>WINGS・B</v>
          </cell>
        </row>
        <row r="145">
          <cell r="B145" t="str">
            <v>Gambler's</v>
          </cell>
        </row>
        <row r="146">
          <cell r="B146" t="str">
            <v>WeeD</v>
          </cell>
        </row>
        <row r="147">
          <cell r="B147" t="str">
            <v>Super Bird・E</v>
          </cell>
        </row>
        <row r="148">
          <cell r="B148" t="str">
            <v>ATOM・B</v>
          </cell>
        </row>
        <row r="149">
          <cell r="B149" t="str">
            <v>ウッディシャトルズ・C</v>
          </cell>
        </row>
        <row r="150">
          <cell r="B150" t="str">
            <v>はにーぃず・C</v>
          </cell>
        </row>
        <row r="151">
          <cell r="B151" t="str">
            <v>芦屋クラブ・B</v>
          </cell>
        </row>
        <row r="152">
          <cell r="B152" t="str">
            <v>伊丹BC</v>
          </cell>
        </row>
        <row r="154">
          <cell r="B154" t="str">
            <v>垂水クラブ・C</v>
          </cell>
        </row>
        <row r="155">
          <cell r="B155" t="str">
            <v>AQUA</v>
          </cell>
        </row>
        <row r="156">
          <cell r="B156" t="str">
            <v>KAIMEI・C</v>
          </cell>
        </row>
        <row r="157">
          <cell r="B157" t="str">
            <v>六甲クラブ・B</v>
          </cell>
        </row>
        <row r="158">
          <cell r="B158" t="str">
            <v>アイビー･D</v>
          </cell>
        </row>
        <row r="159">
          <cell r="B159" t="str">
            <v>Rock on</v>
          </cell>
        </row>
        <row r="160">
          <cell r="B160" t="str">
            <v>POO・B</v>
          </cell>
        </row>
        <row r="161">
          <cell r="B161" t="str">
            <v>HANDS・B</v>
          </cell>
        </row>
        <row r="162">
          <cell r="B162" t="str">
            <v>プリッツ</v>
          </cell>
        </row>
        <row r="163">
          <cell r="B163" t="str">
            <v>ぐるぐるパンチ・B</v>
          </cell>
        </row>
        <row r="164">
          <cell r="B164" t="str">
            <v>Wシルバー</v>
          </cell>
        </row>
        <row r="165">
          <cell r="B165" t="str">
            <v>我夢・B</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efreshError="1">
        <row r="128">
          <cell r="B128" t="str">
            <v>ぐるぐるパンチ・A</v>
          </cell>
        </row>
        <row r="129">
          <cell r="B129" t="str">
            <v>JFE CLUB</v>
          </cell>
        </row>
        <row r="130">
          <cell r="B130" t="str">
            <v>飛翔クラブ</v>
          </cell>
        </row>
        <row r="131">
          <cell r="B131" t="str">
            <v>CAT・B</v>
          </cell>
        </row>
        <row r="132">
          <cell r="B132" t="str">
            <v>我流・B</v>
          </cell>
        </row>
        <row r="133">
          <cell r="B133" t="str">
            <v>NISHIWAKI・D</v>
          </cell>
        </row>
      </sheetData>
      <sheetData sheetId="1" refreshError="1"/>
      <sheetData sheetId="2" refreshError="1"/>
      <sheetData sheetId="3" refreshError="1"/>
      <sheetData sheetId="4" refreshError="1"/>
    </sheetDataSet>
  </externalBook>
</externalLink>
</file>

<file path=xl/queryTables/queryTable1.xml><?xml version="1.0" encoding="utf-8"?>
<queryTable xmlns="http://schemas.openxmlformats.org/spreadsheetml/2006/main" name="danntai"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R239"/>
  <sheetViews>
    <sheetView tabSelected="1" topLeftCell="B1" workbookViewId="0">
      <selection activeCell="M2" sqref="M2"/>
    </sheetView>
  </sheetViews>
  <sheetFormatPr defaultRowHeight="13.5"/>
  <cols>
    <col min="1" max="1" width="8.125" style="2" customWidth="1"/>
    <col min="2" max="2" width="17.5" style="2" customWidth="1"/>
    <col min="3" max="3" width="19.75" customWidth="1"/>
    <col min="5" max="6" width="9" hidden="1" customWidth="1"/>
    <col min="7" max="7" width="17.75" hidden="1" customWidth="1"/>
    <col min="8" max="8" width="9" hidden="1" customWidth="1"/>
    <col min="9" max="9" width="21.375" hidden="1" customWidth="1"/>
    <col min="10" max="11" width="9" hidden="1" customWidth="1"/>
    <col min="12" max="12" width="9" customWidth="1"/>
    <col min="13" max="13" width="21.125" customWidth="1"/>
    <col min="14" max="14" width="0" hidden="1" customWidth="1"/>
    <col min="15" max="17" width="10.625" style="1" hidden="1" customWidth="1"/>
    <col min="18" max="19" width="0" hidden="1" customWidth="1"/>
    <col min="21" max="21" width="13.875" customWidth="1"/>
    <col min="22" max="22" width="9.625" bestFit="1" customWidth="1"/>
    <col min="24" max="24" width="3.75" hidden="1" customWidth="1"/>
    <col min="26" max="26" width="11.25" style="1" customWidth="1"/>
    <col min="27" max="27" width="8.25" hidden="1" customWidth="1"/>
    <col min="28" max="28" width="8.25" customWidth="1"/>
    <col min="29" max="29" width="4.375" customWidth="1"/>
    <col min="30" max="30" width="57.25" style="195" customWidth="1"/>
    <col min="31" max="31" width="6.5" customWidth="1"/>
    <col min="32" max="32" width="15.25" style="203" customWidth="1"/>
    <col min="33" max="33" width="10.5" style="203" bestFit="1" customWidth="1"/>
    <col min="34" max="34" width="20" style="195" customWidth="1"/>
    <col min="35" max="35" width="5.625" style="195" hidden="1" customWidth="1"/>
    <col min="36" max="36" width="8" style="195" customWidth="1"/>
    <col min="37" max="37" width="12.375" customWidth="1"/>
    <col min="38" max="38" width="16.5" style="1" hidden="1" customWidth="1"/>
    <col min="39" max="39" width="11.625" hidden="1" customWidth="1"/>
    <col min="40" max="40" width="12.25" style="1" hidden="1" customWidth="1"/>
    <col min="41" max="41" width="17.125" hidden="1" customWidth="1"/>
  </cols>
  <sheetData>
    <row r="1" spans="1:44">
      <c r="A1" s="130" t="s">
        <v>102</v>
      </c>
      <c r="B1" s="182" t="s">
        <v>250</v>
      </c>
      <c r="C1" s="85" t="s">
        <v>0</v>
      </c>
      <c r="D1" s="85" t="s">
        <v>1</v>
      </c>
      <c r="E1" s="85" t="s">
        <v>2</v>
      </c>
      <c r="F1" s="85" t="s">
        <v>3</v>
      </c>
      <c r="G1" s="85" t="s">
        <v>4</v>
      </c>
      <c r="H1" s="85" t="s">
        <v>5</v>
      </c>
      <c r="I1" s="85" t="s">
        <v>6</v>
      </c>
      <c r="J1" s="85" t="s">
        <v>7</v>
      </c>
      <c r="K1" s="85" t="s">
        <v>8</v>
      </c>
      <c r="L1" s="85" t="s">
        <v>9</v>
      </c>
      <c r="M1" s="85" t="s">
        <v>10</v>
      </c>
      <c r="N1" s="85" t="s">
        <v>11</v>
      </c>
      <c r="O1" s="86" t="s">
        <v>12</v>
      </c>
      <c r="P1" s="86" t="s">
        <v>13</v>
      </c>
      <c r="Q1" s="86" t="s">
        <v>14</v>
      </c>
      <c r="R1" s="85" t="s">
        <v>15</v>
      </c>
      <c r="S1" s="85" t="s">
        <v>16</v>
      </c>
      <c r="T1" s="85" t="s">
        <v>17</v>
      </c>
      <c r="U1" s="85" t="s">
        <v>18</v>
      </c>
      <c r="V1" s="85" t="s">
        <v>19</v>
      </c>
      <c r="W1" s="85" t="s">
        <v>20</v>
      </c>
      <c r="X1" s="85" t="s">
        <v>21</v>
      </c>
      <c r="Y1" s="85" t="s">
        <v>22</v>
      </c>
      <c r="Z1" s="86" t="s">
        <v>23</v>
      </c>
      <c r="AA1" s="85" t="s">
        <v>24</v>
      </c>
      <c r="AB1" s="85" t="s">
        <v>25</v>
      </c>
      <c r="AC1" s="85" t="s">
        <v>26</v>
      </c>
      <c r="AD1" s="192" t="s">
        <v>27</v>
      </c>
      <c r="AE1" s="85" t="s">
        <v>28</v>
      </c>
      <c r="AF1" s="196" t="s">
        <v>234</v>
      </c>
      <c r="AG1" s="196" t="s">
        <v>235</v>
      </c>
      <c r="AH1" s="192" t="s">
        <v>105</v>
      </c>
      <c r="AI1" s="192" t="s">
        <v>30</v>
      </c>
      <c r="AJ1" s="192" t="s">
        <v>31</v>
      </c>
      <c r="AK1" s="85" t="s">
        <v>32</v>
      </c>
      <c r="AL1" s="86" t="s">
        <v>33</v>
      </c>
      <c r="AM1" s="85" t="s">
        <v>34</v>
      </c>
      <c r="AN1" s="86" t="s">
        <v>35</v>
      </c>
      <c r="AO1" s="85" t="s">
        <v>36</v>
      </c>
      <c r="AP1" s="85" t="s">
        <v>37</v>
      </c>
      <c r="AQ1" s="85" t="s">
        <v>107</v>
      </c>
      <c r="AR1" s="85" t="s">
        <v>233</v>
      </c>
    </row>
    <row r="2" spans="1:44">
      <c r="A2" s="92">
        <v>1</v>
      </c>
      <c r="B2" s="183" t="str">
        <f t="shared" ref="B2:B65" si="0">T2&amp;" "&amp;U2</f>
        <v xml:space="preserve"> </v>
      </c>
      <c r="C2" s="60"/>
      <c r="D2" s="156"/>
      <c r="E2" s="60"/>
      <c r="F2" s="60"/>
      <c r="G2" s="60"/>
      <c r="H2" s="60"/>
      <c r="I2" s="60"/>
      <c r="J2" s="60"/>
      <c r="K2" s="60"/>
      <c r="L2" s="60"/>
      <c r="M2" s="62"/>
      <c r="N2" s="60"/>
      <c r="O2" s="61"/>
      <c r="P2" s="61"/>
      <c r="Q2" s="61"/>
      <c r="R2" s="60"/>
      <c r="S2" s="60"/>
      <c r="T2" s="62"/>
      <c r="U2" s="62"/>
      <c r="V2" s="62"/>
      <c r="W2" s="62"/>
      <c r="X2" s="60"/>
      <c r="Y2" s="62"/>
      <c r="Z2" s="63"/>
      <c r="AA2" s="60"/>
      <c r="AB2" s="189"/>
      <c r="AC2" s="60"/>
      <c r="AD2" s="189"/>
      <c r="AE2" s="60"/>
      <c r="AF2" s="197"/>
      <c r="AG2" s="197"/>
      <c r="AH2" s="198"/>
      <c r="AI2" s="198"/>
      <c r="AJ2" s="189"/>
      <c r="AK2" s="60"/>
      <c r="AL2" s="61"/>
      <c r="AM2" s="60"/>
      <c r="AN2" s="61"/>
      <c r="AO2" s="60"/>
      <c r="AP2" s="60"/>
      <c r="AQ2" s="60"/>
    </row>
    <row r="3" spans="1:44">
      <c r="A3" s="92">
        <v>2</v>
      </c>
      <c r="B3" s="183" t="str">
        <f>T3&amp;" "&amp;U3</f>
        <v xml:space="preserve"> </v>
      </c>
      <c r="C3" s="60"/>
      <c r="D3" s="156"/>
      <c r="E3" s="60"/>
      <c r="F3" s="60"/>
      <c r="G3" s="60"/>
      <c r="H3" s="60"/>
      <c r="I3" s="60"/>
      <c r="J3" s="60"/>
      <c r="K3" s="60"/>
      <c r="L3" s="60"/>
      <c r="M3" s="62"/>
      <c r="N3" s="60"/>
      <c r="O3" s="61"/>
      <c r="P3" s="61"/>
      <c r="Q3" s="61"/>
      <c r="R3" s="60"/>
      <c r="S3" s="60"/>
      <c r="T3" s="62"/>
      <c r="U3" s="62"/>
      <c r="V3" s="62"/>
      <c r="W3" s="62"/>
      <c r="X3" s="60"/>
      <c r="Y3" s="62"/>
      <c r="Z3" s="63"/>
      <c r="AA3" s="60"/>
      <c r="AB3" s="189"/>
      <c r="AC3" s="60"/>
      <c r="AD3" s="189"/>
      <c r="AE3" s="60"/>
      <c r="AF3" s="197"/>
      <c r="AG3" s="197"/>
      <c r="AH3" s="198"/>
      <c r="AI3" s="198"/>
      <c r="AJ3" s="189"/>
      <c r="AK3" s="60"/>
      <c r="AL3" s="61"/>
      <c r="AM3" s="60"/>
      <c r="AN3" s="61"/>
      <c r="AO3" s="60"/>
      <c r="AP3" s="60"/>
      <c r="AQ3" s="60"/>
    </row>
    <row r="4" spans="1:44">
      <c r="A4" s="92">
        <v>3</v>
      </c>
      <c r="B4" s="183" t="str">
        <f>T4&amp;" "&amp;U4</f>
        <v xml:space="preserve"> </v>
      </c>
      <c r="C4" s="60"/>
      <c r="D4" s="156"/>
      <c r="E4" s="60"/>
      <c r="F4" s="60"/>
      <c r="G4" s="60"/>
      <c r="H4" s="60"/>
      <c r="I4" s="60"/>
      <c r="J4" s="60"/>
      <c r="K4" s="60"/>
      <c r="L4" s="60"/>
      <c r="M4" s="62"/>
      <c r="N4" s="60"/>
      <c r="O4" s="61"/>
      <c r="P4" s="61"/>
      <c r="Q4" s="61"/>
      <c r="R4" s="60"/>
      <c r="S4" s="60"/>
      <c r="T4" s="62"/>
      <c r="U4" s="62"/>
      <c r="V4" s="62"/>
      <c r="W4" s="62"/>
      <c r="X4" s="60"/>
      <c r="Y4" s="62"/>
      <c r="Z4" s="63"/>
      <c r="AA4" s="60"/>
      <c r="AB4" s="189"/>
      <c r="AC4" s="60"/>
      <c r="AD4" s="189"/>
      <c r="AE4" s="60"/>
      <c r="AF4" s="197"/>
      <c r="AG4" s="197"/>
      <c r="AH4" s="198"/>
      <c r="AI4" s="198"/>
      <c r="AJ4" s="189"/>
      <c r="AK4" s="60"/>
      <c r="AL4" s="61"/>
      <c r="AM4" s="60"/>
      <c r="AN4" s="61"/>
      <c r="AO4" s="60"/>
      <c r="AP4" s="60"/>
      <c r="AQ4" s="60"/>
    </row>
    <row r="5" spans="1:44">
      <c r="A5" s="92">
        <v>4</v>
      </c>
      <c r="B5" s="183" t="str">
        <f>T5&amp;" "&amp;U5</f>
        <v xml:space="preserve"> </v>
      </c>
      <c r="C5" s="60"/>
      <c r="D5" s="156"/>
      <c r="E5" s="60"/>
      <c r="F5" s="60"/>
      <c r="G5" s="60"/>
      <c r="H5" s="60"/>
      <c r="I5" s="60"/>
      <c r="J5" s="60"/>
      <c r="K5" s="60"/>
      <c r="L5" s="60"/>
      <c r="M5" s="62"/>
      <c r="N5" s="60"/>
      <c r="O5" s="61"/>
      <c r="P5" s="61"/>
      <c r="Q5" s="61"/>
      <c r="R5" s="60"/>
      <c r="S5" s="60"/>
      <c r="T5" s="62"/>
      <c r="U5" s="62"/>
      <c r="V5" s="62"/>
      <c r="W5" s="62"/>
      <c r="X5" s="60"/>
      <c r="Y5" s="62"/>
      <c r="Z5" s="63"/>
      <c r="AA5" s="60"/>
      <c r="AB5" s="189"/>
      <c r="AC5" s="60"/>
      <c r="AD5" s="189"/>
      <c r="AE5" s="60"/>
      <c r="AF5" s="197"/>
      <c r="AG5" s="197"/>
      <c r="AH5" s="198"/>
      <c r="AI5" s="198"/>
      <c r="AJ5" s="189"/>
      <c r="AK5" s="60"/>
      <c r="AL5" s="61"/>
      <c r="AM5" s="60"/>
      <c r="AN5" s="61"/>
      <c r="AO5" s="60"/>
      <c r="AP5" s="60"/>
      <c r="AQ5" s="60"/>
    </row>
    <row r="6" spans="1:44">
      <c r="A6" s="92">
        <v>5</v>
      </c>
      <c r="B6" s="183" t="str">
        <f>T6&amp;" "&amp;U6</f>
        <v xml:space="preserve"> </v>
      </c>
      <c r="C6" s="60"/>
      <c r="D6" s="156"/>
      <c r="E6" s="60"/>
      <c r="F6" s="60"/>
      <c r="G6" s="60"/>
      <c r="H6" s="60"/>
      <c r="I6" s="60"/>
      <c r="J6" s="60"/>
      <c r="K6" s="60"/>
      <c r="L6" s="60"/>
      <c r="M6" s="62"/>
      <c r="N6" s="60"/>
      <c r="O6" s="61"/>
      <c r="P6" s="61"/>
      <c r="Q6" s="61"/>
      <c r="R6" s="60"/>
      <c r="S6" s="60"/>
      <c r="T6" s="62"/>
      <c r="U6" s="62"/>
      <c r="V6" s="62"/>
      <c r="W6" s="62"/>
      <c r="X6" s="60"/>
      <c r="Y6" s="62"/>
      <c r="Z6" s="63"/>
      <c r="AA6" s="60"/>
      <c r="AB6" s="189"/>
      <c r="AC6" s="60"/>
      <c r="AD6" s="189"/>
      <c r="AE6" s="60"/>
      <c r="AF6" s="197"/>
      <c r="AG6" s="197"/>
      <c r="AH6" s="198"/>
      <c r="AI6" s="198"/>
      <c r="AJ6" s="189"/>
      <c r="AK6" s="60"/>
      <c r="AL6" s="61"/>
      <c r="AM6" s="60"/>
      <c r="AN6" s="61"/>
      <c r="AO6" s="60"/>
      <c r="AP6" s="60"/>
      <c r="AQ6" s="60"/>
    </row>
    <row r="7" spans="1:44">
      <c r="A7" s="92">
        <v>6</v>
      </c>
      <c r="B7" s="183" t="str">
        <f>T7&amp;" "&amp;U7</f>
        <v xml:space="preserve"> </v>
      </c>
      <c r="C7" s="60"/>
      <c r="D7" s="156"/>
      <c r="E7" s="60"/>
      <c r="F7" s="60"/>
      <c r="G7" s="60"/>
      <c r="H7" s="60"/>
      <c r="I7" s="60"/>
      <c r="J7" s="60"/>
      <c r="K7" s="60"/>
      <c r="L7" s="60"/>
      <c r="M7" s="62"/>
      <c r="N7" s="60"/>
      <c r="O7" s="61"/>
      <c r="P7" s="61"/>
      <c r="Q7" s="61"/>
      <c r="R7" s="60"/>
      <c r="S7" s="60"/>
      <c r="T7" s="62"/>
      <c r="U7" s="62"/>
      <c r="V7" s="62"/>
      <c r="W7" s="62"/>
      <c r="X7" s="60"/>
      <c r="Y7" s="62"/>
      <c r="Z7" s="63"/>
      <c r="AA7" s="60"/>
      <c r="AB7" s="189"/>
      <c r="AC7" s="60"/>
      <c r="AD7" s="189"/>
      <c r="AE7" s="60"/>
      <c r="AF7" s="197"/>
      <c r="AG7" s="197"/>
      <c r="AH7" s="198"/>
      <c r="AI7" s="198"/>
      <c r="AJ7" s="189"/>
      <c r="AK7" s="60"/>
      <c r="AL7" s="61"/>
      <c r="AM7" s="60"/>
      <c r="AN7" s="61"/>
      <c r="AO7" s="60"/>
      <c r="AP7" s="60"/>
      <c r="AQ7" s="60"/>
    </row>
    <row r="8" spans="1:44">
      <c r="A8" s="92">
        <v>7</v>
      </c>
      <c r="B8" s="183" t="str">
        <f t="shared" si="0"/>
        <v xml:space="preserve"> </v>
      </c>
      <c r="C8" s="60"/>
      <c r="D8" s="156"/>
      <c r="E8" s="60"/>
      <c r="F8" s="60"/>
      <c r="G8" s="60"/>
      <c r="H8" s="60"/>
      <c r="I8" s="60"/>
      <c r="J8" s="60"/>
      <c r="K8" s="60"/>
      <c r="L8" s="60"/>
      <c r="M8" s="62"/>
      <c r="N8" s="60"/>
      <c r="O8" s="61"/>
      <c r="P8" s="61"/>
      <c r="Q8" s="61"/>
      <c r="R8" s="60"/>
      <c r="S8" s="60"/>
      <c r="T8" s="62"/>
      <c r="U8" s="62"/>
      <c r="V8" s="62"/>
      <c r="W8" s="62"/>
      <c r="X8" s="60"/>
      <c r="Y8" s="62"/>
      <c r="Z8" s="63"/>
      <c r="AA8" s="60"/>
      <c r="AB8" s="189"/>
      <c r="AC8" s="60"/>
      <c r="AD8" s="189"/>
      <c r="AE8" s="60"/>
      <c r="AF8" s="197"/>
      <c r="AG8" s="197"/>
      <c r="AH8" s="198"/>
      <c r="AI8" s="198"/>
      <c r="AJ8" s="189"/>
      <c r="AK8" s="60"/>
      <c r="AL8" s="61"/>
      <c r="AM8" s="60"/>
      <c r="AN8" s="61"/>
      <c r="AO8" s="60"/>
      <c r="AP8" s="60"/>
      <c r="AQ8" s="60"/>
    </row>
    <row r="9" spans="1:44">
      <c r="A9" s="92">
        <v>8</v>
      </c>
      <c r="B9" s="183" t="str">
        <f t="shared" si="0"/>
        <v xml:space="preserve"> </v>
      </c>
      <c r="C9" s="60"/>
      <c r="D9" s="156"/>
      <c r="E9" s="60"/>
      <c r="F9" s="60"/>
      <c r="G9" s="60"/>
      <c r="H9" s="60"/>
      <c r="I9" s="60"/>
      <c r="J9" s="60"/>
      <c r="K9" s="60"/>
      <c r="L9" s="60"/>
      <c r="M9" s="62"/>
      <c r="N9" s="60"/>
      <c r="O9" s="61"/>
      <c r="P9" s="61"/>
      <c r="Q9" s="61"/>
      <c r="R9" s="60"/>
      <c r="S9" s="60"/>
      <c r="T9" s="62"/>
      <c r="U9" s="62"/>
      <c r="V9" s="62"/>
      <c r="W9" s="62"/>
      <c r="X9" s="60"/>
      <c r="Y9" s="62"/>
      <c r="Z9" s="63"/>
      <c r="AA9" s="60"/>
      <c r="AB9" s="189"/>
      <c r="AC9" s="60"/>
      <c r="AD9" s="189"/>
      <c r="AE9" s="60"/>
      <c r="AF9" s="197"/>
      <c r="AG9" s="197"/>
      <c r="AH9" s="198"/>
      <c r="AI9" s="198"/>
      <c r="AJ9" s="189"/>
      <c r="AK9" s="60"/>
      <c r="AL9" s="61"/>
      <c r="AM9" s="60"/>
      <c r="AN9" s="61"/>
      <c r="AO9" s="60"/>
      <c r="AP9" s="60"/>
      <c r="AQ9" s="60"/>
    </row>
    <row r="10" spans="1:44">
      <c r="A10" s="92">
        <v>9</v>
      </c>
      <c r="B10" s="183" t="str">
        <f t="shared" si="0"/>
        <v xml:space="preserve"> </v>
      </c>
      <c r="C10" s="60"/>
      <c r="D10" s="156"/>
      <c r="E10" s="60"/>
      <c r="F10" s="60"/>
      <c r="G10" s="60"/>
      <c r="H10" s="60"/>
      <c r="I10" s="60"/>
      <c r="J10" s="60"/>
      <c r="K10" s="60"/>
      <c r="L10" s="60"/>
      <c r="M10" s="62"/>
      <c r="N10" s="60"/>
      <c r="O10" s="61"/>
      <c r="P10" s="61"/>
      <c r="Q10" s="61"/>
      <c r="R10" s="60"/>
      <c r="S10" s="60"/>
      <c r="T10" s="62"/>
      <c r="U10" s="62"/>
      <c r="V10" s="62"/>
      <c r="W10" s="62"/>
      <c r="X10" s="60"/>
      <c r="Y10" s="62"/>
      <c r="Z10" s="63"/>
      <c r="AA10" s="60"/>
      <c r="AB10" s="189"/>
      <c r="AC10" s="60"/>
      <c r="AD10" s="189"/>
      <c r="AE10" s="60"/>
      <c r="AF10" s="197"/>
      <c r="AG10" s="197"/>
      <c r="AH10" s="198"/>
      <c r="AI10" s="198"/>
      <c r="AJ10" s="189"/>
      <c r="AK10" s="60"/>
      <c r="AL10" s="61"/>
      <c r="AM10" s="60"/>
      <c r="AN10" s="61"/>
      <c r="AO10" s="60"/>
      <c r="AP10" s="60"/>
      <c r="AQ10" s="60"/>
    </row>
    <row r="11" spans="1:44">
      <c r="A11" s="92">
        <v>10</v>
      </c>
      <c r="B11" s="183" t="str">
        <f>T11&amp;" "&amp;U11</f>
        <v xml:space="preserve"> </v>
      </c>
      <c r="C11" s="60"/>
      <c r="D11" s="156"/>
      <c r="E11" s="60"/>
      <c r="F11" s="60"/>
      <c r="G11" s="60"/>
      <c r="H11" s="60"/>
      <c r="I11" s="60"/>
      <c r="J11" s="60"/>
      <c r="K11" s="60"/>
      <c r="L11" s="60"/>
      <c r="M11" s="62"/>
      <c r="N11" s="60"/>
      <c r="O11" s="61"/>
      <c r="P11" s="61"/>
      <c r="Q11" s="61"/>
      <c r="R11" s="60"/>
      <c r="S11" s="60"/>
      <c r="T11" s="62"/>
      <c r="U11" s="62"/>
      <c r="V11" s="62"/>
      <c r="W11" s="62"/>
      <c r="X11" s="60"/>
      <c r="Y11" s="62"/>
      <c r="Z11" s="63"/>
      <c r="AA11" s="60"/>
      <c r="AB11" s="189"/>
      <c r="AC11" s="60"/>
      <c r="AD11" s="189"/>
      <c r="AE11" s="60"/>
      <c r="AF11" s="197"/>
      <c r="AG11" s="197"/>
      <c r="AH11" s="198"/>
      <c r="AI11" s="198"/>
      <c r="AJ11" s="189"/>
      <c r="AK11" s="60"/>
      <c r="AL11" s="61"/>
      <c r="AM11" s="60"/>
      <c r="AN11" s="61"/>
      <c r="AO11" s="60"/>
      <c r="AP11" s="60"/>
      <c r="AQ11" s="60"/>
    </row>
    <row r="12" spans="1:44">
      <c r="A12" s="92">
        <v>11</v>
      </c>
      <c r="B12" s="183" t="str">
        <f t="shared" si="0"/>
        <v xml:space="preserve"> </v>
      </c>
      <c r="C12" s="60"/>
      <c r="D12" s="156"/>
      <c r="E12" s="60"/>
      <c r="F12" s="60"/>
      <c r="G12" s="60"/>
      <c r="H12" s="60"/>
      <c r="I12" s="60"/>
      <c r="J12" s="60"/>
      <c r="K12" s="60"/>
      <c r="L12" s="60"/>
      <c r="M12" s="62"/>
      <c r="N12" s="60"/>
      <c r="O12" s="61"/>
      <c r="P12" s="61"/>
      <c r="Q12" s="61"/>
      <c r="R12" s="60"/>
      <c r="S12" s="60"/>
      <c r="T12" s="62"/>
      <c r="U12" s="62"/>
      <c r="V12" s="62"/>
      <c r="W12" s="62"/>
      <c r="X12" s="60"/>
      <c r="Y12" s="62"/>
      <c r="Z12" s="63"/>
      <c r="AA12" s="60"/>
      <c r="AB12" s="189"/>
      <c r="AC12" s="60"/>
      <c r="AD12" s="189"/>
      <c r="AE12" s="60"/>
      <c r="AF12" s="197"/>
      <c r="AG12" s="197"/>
      <c r="AH12" s="198"/>
      <c r="AI12" s="198"/>
      <c r="AJ12" s="189"/>
      <c r="AK12" s="60"/>
      <c r="AL12" s="61"/>
      <c r="AM12" s="60"/>
      <c r="AN12" s="61"/>
      <c r="AO12" s="60"/>
      <c r="AP12" s="60"/>
      <c r="AQ12" s="60"/>
    </row>
    <row r="13" spans="1:44">
      <c r="A13" s="92">
        <v>12</v>
      </c>
      <c r="B13" s="183" t="str">
        <f t="shared" si="0"/>
        <v xml:space="preserve"> </v>
      </c>
      <c r="C13" s="60"/>
      <c r="D13" s="156"/>
      <c r="E13" s="60"/>
      <c r="F13" s="60"/>
      <c r="G13" s="60"/>
      <c r="H13" s="60"/>
      <c r="I13" s="60"/>
      <c r="J13" s="60"/>
      <c r="K13" s="60"/>
      <c r="L13" s="60"/>
      <c r="M13" s="62"/>
      <c r="N13" s="60"/>
      <c r="O13" s="61"/>
      <c r="P13" s="61"/>
      <c r="Q13" s="61"/>
      <c r="R13" s="60"/>
      <c r="S13" s="60"/>
      <c r="T13" s="62"/>
      <c r="U13" s="62"/>
      <c r="V13" s="62"/>
      <c r="W13" s="62"/>
      <c r="X13" s="60"/>
      <c r="Y13" s="62"/>
      <c r="Z13" s="63"/>
      <c r="AA13" s="60"/>
      <c r="AB13" s="189"/>
      <c r="AC13" s="60"/>
      <c r="AD13" s="189"/>
      <c r="AE13" s="60"/>
      <c r="AF13" s="197"/>
      <c r="AG13" s="197"/>
      <c r="AH13" s="198"/>
      <c r="AI13" s="198"/>
      <c r="AJ13" s="189"/>
      <c r="AK13" s="60"/>
      <c r="AL13" s="61"/>
      <c r="AM13" s="60"/>
      <c r="AN13" s="61"/>
      <c r="AO13" s="60"/>
      <c r="AP13" s="60"/>
      <c r="AQ13" s="60"/>
    </row>
    <row r="14" spans="1:44">
      <c r="A14" s="92">
        <v>13</v>
      </c>
      <c r="B14" s="183" t="str">
        <f t="shared" si="0"/>
        <v xml:space="preserve"> </v>
      </c>
      <c r="C14" s="60"/>
      <c r="D14" s="156"/>
      <c r="E14" s="60"/>
      <c r="F14" s="60"/>
      <c r="G14" s="60"/>
      <c r="H14" s="60"/>
      <c r="I14" s="60"/>
      <c r="J14" s="60"/>
      <c r="K14" s="60"/>
      <c r="L14" s="60"/>
      <c r="M14" s="62"/>
      <c r="N14" s="60"/>
      <c r="O14" s="61"/>
      <c r="P14" s="61"/>
      <c r="Q14" s="61"/>
      <c r="R14" s="60"/>
      <c r="S14" s="60"/>
      <c r="T14" s="62"/>
      <c r="U14" s="62"/>
      <c r="V14" s="62"/>
      <c r="W14" s="62"/>
      <c r="X14" s="60"/>
      <c r="Y14" s="62"/>
      <c r="Z14" s="63"/>
      <c r="AA14" s="60"/>
      <c r="AB14" s="189"/>
      <c r="AC14" s="60"/>
      <c r="AD14" s="189"/>
      <c r="AE14" s="60"/>
      <c r="AF14" s="197"/>
      <c r="AG14" s="197"/>
      <c r="AH14" s="198"/>
      <c r="AI14" s="198"/>
      <c r="AJ14" s="189"/>
      <c r="AK14" s="60"/>
      <c r="AL14" s="61"/>
      <c r="AM14" s="60"/>
      <c r="AN14" s="61"/>
      <c r="AO14" s="60"/>
      <c r="AP14" s="60"/>
      <c r="AQ14" s="60"/>
    </row>
    <row r="15" spans="1:44">
      <c r="A15" s="92">
        <v>14</v>
      </c>
      <c r="B15" s="183" t="str">
        <f t="shared" si="0"/>
        <v xml:space="preserve"> </v>
      </c>
      <c r="C15" s="60"/>
      <c r="D15" s="156"/>
      <c r="E15" s="60"/>
      <c r="F15" s="60"/>
      <c r="G15" s="60"/>
      <c r="H15" s="60"/>
      <c r="I15" s="60"/>
      <c r="J15" s="60"/>
      <c r="K15" s="60"/>
      <c r="L15" s="60"/>
      <c r="M15" s="62"/>
      <c r="N15" s="60"/>
      <c r="O15" s="61"/>
      <c r="P15" s="61"/>
      <c r="Q15" s="61"/>
      <c r="R15" s="60"/>
      <c r="S15" s="60"/>
      <c r="T15" s="62"/>
      <c r="U15" s="62"/>
      <c r="V15" s="62"/>
      <c r="W15" s="62"/>
      <c r="X15" s="60"/>
      <c r="Y15" s="62"/>
      <c r="Z15" s="63"/>
      <c r="AA15" s="60"/>
      <c r="AB15" s="189"/>
      <c r="AC15" s="60"/>
      <c r="AD15" s="189"/>
      <c r="AE15" s="60"/>
      <c r="AF15" s="197"/>
      <c r="AG15" s="197"/>
      <c r="AH15" s="198"/>
      <c r="AI15" s="198"/>
      <c r="AJ15" s="189"/>
      <c r="AK15" s="60"/>
      <c r="AL15" s="61"/>
      <c r="AM15" s="60"/>
      <c r="AN15" s="61"/>
      <c r="AO15" s="60"/>
      <c r="AP15" s="60"/>
      <c r="AQ15" s="60"/>
    </row>
    <row r="16" spans="1:44">
      <c r="A16" s="92">
        <v>15</v>
      </c>
      <c r="B16" s="183" t="str">
        <f t="shared" si="0"/>
        <v xml:space="preserve"> </v>
      </c>
      <c r="C16" s="60"/>
      <c r="D16" s="156"/>
      <c r="E16" s="60"/>
      <c r="F16" s="60"/>
      <c r="G16" s="60"/>
      <c r="H16" s="60"/>
      <c r="I16" s="60"/>
      <c r="J16" s="60"/>
      <c r="K16" s="60"/>
      <c r="L16" s="60"/>
      <c r="M16" s="62"/>
      <c r="N16" s="60"/>
      <c r="O16" s="61"/>
      <c r="P16" s="61"/>
      <c r="Q16" s="61"/>
      <c r="R16" s="60"/>
      <c r="S16" s="60"/>
      <c r="T16" s="62"/>
      <c r="U16" s="62"/>
      <c r="V16" s="62"/>
      <c r="W16" s="62"/>
      <c r="X16" s="60"/>
      <c r="Y16" s="62"/>
      <c r="Z16" s="63"/>
      <c r="AA16" s="60"/>
      <c r="AB16" s="189"/>
      <c r="AC16" s="60"/>
      <c r="AD16" s="189"/>
      <c r="AE16" s="60"/>
      <c r="AF16" s="197"/>
      <c r="AG16" s="197"/>
      <c r="AH16" s="198"/>
      <c r="AI16" s="198"/>
      <c r="AJ16" s="189"/>
      <c r="AK16" s="60"/>
      <c r="AL16" s="61"/>
      <c r="AM16" s="60"/>
      <c r="AN16" s="61"/>
      <c r="AO16" s="60"/>
      <c r="AP16" s="60"/>
      <c r="AQ16" s="60"/>
    </row>
    <row r="17" spans="1:43">
      <c r="A17" s="92">
        <v>16</v>
      </c>
      <c r="B17" s="183" t="str">
        <f t="shared" si="0"/>
        <v xml:space="preserve"> </v>
      </c>
      <c r="C17" s="60"/>
      <c r="D17" s="156"/>
      <c r="E17" s="60"/>
      <c r="F17" s="60"/>
      <c r="G17" s="60"/>
      <c r="H17" s="60"/>
      <c r="I17" s="60"/>
      <c r="J17" s="60"/>
      <c r="K17" s="60"/>
      <c r="L17" s="60"/>
      <c r="M17" s="62"/>
      <c r="N17" s="60"/>
      <c r="O17" s="61"/>
      <c r="P17" s="61"/>
      <c r="Q17" s="61"/>
      <c r="R17" s="60"/>
      <c r="S17" s="60"/>
      <c r="T17" s="62"/>
      <c r="U17" s="62"/>
      <c r="V17" s="62"/>
      <c r="W17" s="62"/>
      <c r="X17" s="60"/>
      <c r="Y17" s="62"/>
      <c r="Z17" s="63"/>
      <c r="AA17" s="60"/>
      <c r="AB17" s="189"/>
      <c r="AC17" s="60"/>
      <c r="AD17" s="189"/>
      <c r="AE17" s="60"/>
      <c r="AF17" s="197"/>
      <c r="AG17" s="197"/>
      <c r="AH17" s="198"/>
      <c r="AI17" s="198"/>
      <c r="AJ17" s="189"/>
      <c r="AK17" s="60"/>
      <c r="AL17" s="61"/>
      <c r="AM17" s="60"/>
      <c r="AN17" s="61"/>
      <c r="AO17" s="60"/>
      <c r="AP17" s="60"/>
      <c r="AQ17" s="60"/>
    </row>
    <row r="18" spans="1:43">
      <c r="A18" s="92">
        <v>17</v>
      </c>
      <c r="B18" s="183" t="str">
        <f t="shared" si="0"/>
        <v xml:space="preserve"> </v>
      </c>
      <c r="C18" s="60"/>
      <c r="D18" s="156"/>
      <c r="E18" s="60"/>
      <c r="F18" s="60"/>
      <c r="G18" s="60"/>
      <c r="H18" s="60"/>
      <c r="I18" s="60"/>
      <c r="J18" s="60"/>
      <c r="K18" s="60"/>
      <c r="L18" s="60"/>
      <c r="M18" s="62"/>
      <c r="N18" s="60"/>
      <c r="O18" s="61"/>
      <c r="P18" s="61"/>
      <c r="Q18" s="61"/>
      <c r="R18" s="60"/>
      <c r="S18" s="60"/>
      <c r="T18" s="62"/>
      <c r="U18" s="62"/>
      <c r="V18" s="62"/>
      <c r="W18" s="62"/>
      <c r="X18" s="60"/>
      <c r="Y18" s="62"/>
      <c r="Z18" s="63"/>
      <c r="AA18" s="60"/>
      <c r="AB18" s="189"/>
      <c r="AC18" s="60"/>
      <c r="AD18" s="189"/>
      <c r="AE18" s="60"/>
      <c r="AF18" s="197"/>
      <c r="AG18" s="197"/>
      <c r="AH18" s="198"/>
      <c r="AI18" s="198"/>
      <c r="AJ18" s="189"/>
      <c r="AK18" s="60"/>
      <c r="AL18" s="61"/>
      <c r="AM18" s="60"/>
      <c r="AN18" s="61"/>
      <c r="AO18" s="60"/>
      <c r="AP18" s="60"/>
      <c r="AQ18" s="60"/>
    </row>
    <row r="19" spans="1:43">
      <c r="A19" s="92">
        <v>18</v>
      </c>
      <c r="B19" s="183" t="str">
        <f t="shared" si="0"/>
        <v xml:space="preserve"> </v>
      </c>
      <c r="C19" s="60"/>
      <c r="D19" s="156"/>
      <c r="E19" s="60"/>
      <c r="F19" s="60"/>
      <c r="G19" s="60"/>
      <c r="H19" s="60"/>
      <c r="I19" s="60"/>
      <c r="J19" s="60"/>
      <c r="K19" s="60"/>
      <c r="L19" s="60"/>
      <c r="M19" s="62"/>
      <c r="N19" s="60"/>
      <c r="O19" s="61"/>
      <c r="P19" s="61"/>
      <c r="Q19" s="61"/>
      <c r="R19" s="60"/>
      <c r="S19" s="60"/>
      <c r="T19" s="62"/>
      <c r="U19" s="62"/>
      <c r="V19" s="62"/>
      <c r="W19" s="62"/>
      <c r="X19" s="60"/>
      <c r="Y19" s="62"/>
      <c r="Z19" s="63"/>
      <c r="AA19" s="60"/>
      <c r="AB19" s="189"/>
      <c r="AC19" s="60"/>
      <c r="AD19" s="189"/>
      <c r="AE19" s="60"/>
      <c r="AF19" s="197"/>
      <c r="AG19" s="197"/>
      <c r="AH19" s="198"/>
      <c r="AI19" s="198"/>
      <c r="AJ19" s="189"/>
      <c r="AK19" s="60"/>
      <c r="AL19" s="61"/>
      <c r="AM19" s="60"/>
      <c r="AN19" s="61"/>
      <c r="AO19" s="60"/>
      <c r="AP19" s="60"/>
      <c r="AQ19" s="60"/>
    </row>
    <row r="20" spans="1:43">
      <c r="A20" s="92">
        <v>19</v>
      </c>
      <c r="B20" s="183" t="str">
        <f t="shared" si="0"/>
        <v xml:space="preserve"> </v>
      </c>
      <c r="C20" s="60"/>
      <c r="D20" s="156"/>
      <c r="E20" s="60"/>
      <c r="F20" s="60"/>
      <c r="G20" s="60"/>
      <c r="H20" s="60"/>
      <c r="I20" s="60"/>
      <c r="J20" s="60"/>
      <c r="K20" s="60"/>
      <c r="L20" s="60"/>
      <c r="M20" s="62"/>
      <c r="N20" s="60"/>
      <c r="O20" s="61"/>
      <c r="P20" s="61"/>
      <c r="Q20" s="61"/>
      <c r="R20" s="60"/>
      <c r="S20" s="60"/>
      <c r="T20" s="62"/>
      <c r="U20" s="62"/>
      <c r="V20" s="62"/>
      <c r="W20" s="62"/>
      <c r="X20" s="60"/>
      <c r="Y20" s="62"/>
      <c r="Z20" s="63"/>
      <c r="AA20" s="60"/>
      <c r="AB20" s="189"/>
      <c r="AC20" s="60"/>
      <c r="AD20" s="189"/>
      <c r="AE20" s="60"/>
      <c r="AF20" s="197"/>
      <c r="AG20" s="197"/>
      <c r="AH20" s="198"/>
      <c r="AI20" s="198"/>
      <c r="AJ20" s="189"/>
      <c r="AK20" s="60"/>
      <c r="AL20" s="61"/>
      <c r="AM20" s="60"/>
      <c r="AN20" s="61"/>
      <c r="AO20" s="60"/>
      <c r="AP20" s="60"/>
      <c r="AQ20" s="60"/>
    </row>
    <row r="21" spans="1:43">
      <c r="A21" s="92">
        <v>20</v>
      </c>
      <c r="B21" s="183" t="str">
        <f t="shared" si="0"/>
        <v xml:space="preserve"> </v>
      </c>
      <c r="C21" s="60"/>
      <c r="D21" s="156"/>
      <c r="E21" s="60"/>
      <c r="F21" s="60"/>
      <c r="G21" s="60"/>
      <c r="H21" s="60"/>
      <c r="I21" s="60"/>
      <c r="J21" s="60"/>
      <c r="K21" s="60"/>
      <c r="L21" s="60"/>
      <c r="M21" s="62"/>
      <c r="N21" s="60"/>
      <c r="O21" s="61"/>
      <c r="P21" s="61"/>
      <c r="Q21" s="61"/>
      <c r="R21" s="60"/>
      <c r="S21" s="60"/>
      <c r="T21" s="62"/>
      <c r="U21" s="62"/>
      <c r="V21" s="62"/>
      <c r="W21" s="62"/>
      <c r="X21" s="60"/>
      <c r="Y21" s="62"/>
      <c r="Z21" s="63"/>
      <c r="AA21" s="60"/>
      <c r="AB21" s="189"/>
      <c r="AC21" s="60"/>
      <c r="AD21" s="189"/>
      <c r="AE21" s="60"/>
      <c r="AF21" s="197"/>
      <c r="AG21" s="197"/>
      <c r="AH21" s="198"/>
      <c r="AI21" s="198"/>
      <c r="AJ21" s="189"/>
      <c r="AK21" s="60"/>
      <c r="AL21" s="61"/>
      <c r="AM21" s="60"/>
      <c r="AN21" s="61"/>
      <c r="AO21" s="60"/>
      <c r="AP21" s="60"/>
      <c r="AQ21" s="60"/>
    </row>
    <row r="22" spans="1:43">
      <c r="A22" s="92">
        <v>21</v>
      </c>
      <c r="B22" s="183" t="str">
        <f t="shared" si="0"/>
        <v xml:space="preserve"> </v>
      </c>
      <c r="C22" s="60"/>
      <c r="D22" s="156"/>
      <c r="E22" s="60"/>
      <c r="F22" s="60"/>
      <c r="G22" s="60"/>
      <c r="H22" s="60"/>
      <c r="I22" s="60"/>
      <c r="J22" s="60"/>
      <c r="K22" s="60"/>
      <c r="L22" s="60"/>
      <c r="M22" s="62"/>
      <c r="N22" s="60"/>
      <c r="O22" s="61"/>
      <c r="P22" s="61"/>
      <c r="Q22" s="61"/>
      <c r="R22" s="60"/>
      <c r="S22" s="60"/>
      <c r="T22" s="62"/>
      <c r="U22" s="62"/>
      <c r="V22" s="62"/>
      <c r="W22" s="62"/>
      <c r="X22" s="60"/>
      <c r="Y22" s="62"/>
      <c r="Z22" s="63"/>
      <c r="AA22" s="60"/>
      <c r="AB22" s="189"/>
      <c r="AC22" s="60"/>
      <c r="AD22" s="189"/>
      <c r="AE22" s="60"/>
      <c r="AF22" s="197"/>
      <c r="AG22" s="197"/>
      <c r="AH22" s="198"/>
      <c r="AI22" s="198"/>
      <c r="AJ22" s="189"/>
      <c r="AK22" s="60"/>
      <c r="AL22" s="61"/>
      <c r="AM22" s="60"/>
      <c r="AN22" s="61"/>
      <c r="AO22" s="60"/>
      <c r="AP22" s="60"/>
      <c r="AQ22" s="60"/>
    </row>
    <row r="23" spans="1:43">
      <c r="A23" s="92">
        <v>22</v>
      </c>
      <c r="B23" s="183" t="str">
        <f t="shared" si="0"/>
        <v xml:space="preserve"> </v>
      </c>
      <c r="C23" s="60"/>
      <c r="D23" s="156"/>
      <c r="E23" s="60"/>
      <c r="F23" s="60"/>
      <c r="G23" s="60"/>
      <c r="H23" s="60"/>
      <c r="I23" s="60"/>
      <c r="J23" s="60"/>
      <c r="K23" s="60"/>
      <c r="L23" s="60"/>
      <c r="M23" s="62"/>
      <c r="N23" s="60"/>
      <c r="O23" s="61"/>
      <c r="P23" s="61"/>
      <c r="Q23" s="61"/>
      <c r="R23" s="60"/>
      <c r="S23" s="60"/>
      <c r="T23" s="62"/>
      <c r="U23" s="62"/>
      <c r="V23" s="62"/>
      <c r="W23" s="62"/>
      <c r="X23" s="60"/>
      <c r="Y23" s="62"/>
      <c r="Z23" s="63"/>
      <c r="AA23" s="60"/>
      <c r="AB23" s="189"/>
      <c r="AC23" s="60"/>
      <c r="AD23" s="189"/>
      <c r="AE23" s="60"/>
      <c r="AF23" s="197"/>
      <c r="AG23" s="197"/>
      <c r="AH23" s="198"/>
      <c r="AI23" s="198"/>
      <c r="AJ23" s="189"/>
      <c r="AK23" s="60"/>
      <c r="AL23" s="61"/>
      <c r="AM23" s="60"/>
      <c r="AN23" s="61"/>
      <c r="AO23" s="60"/>
      <c r="AP23" s="60"/>
      <c r="AQ23" s="60"/>
    </row>
    <row r="24" spans="1:43">
      <c r="A24" s="92">
        <v>23</v>
      </c>
      <c r="B24" s="183" t="str">
        <f t="shared" si="0"/>
        <v xml:space="preserve"> </v>
      </c>
      <c r="C24" s="60"/>
      <c r="D24" s="156"/>
      <c r="E24" s="60"/>
      <c r="F24" s="60"/>
      <c r="G24" s="60"/>
      <c r="H24" s="60"/>
      <c r="I24" s="60"/>
      <c r="J24" s="60"/>
      <c r="K24" s="60"/>
      <c r="L24" s="60"/>
      <c r="M24" s="62"/>
      <c r="N24" s="60"/>
      <c r="O24" s="61"/>
      <c r="P24" s="61"/>
      <c r="Q24" s="61"/>
      <c r="R24" s="60"/>
      <c r="S24" s="60"/>
      <c r="T24" s="62"/>
      <c r="U24" s="62"/>
      <c r="V24" s="62"/>
      <c r="W24" s="62"/>
      <c r="X24" s="60"/>
      <c r="Y24" s="62"/>
      <c r="Z24" s="63"/>
      <c r="AA24" s="60"/>
      <c r="AB24" s="189"/>
      <c r="AC24" s="60"/>
      <c r="AD24" s="189"/>
      <c r="AE24" s="60"/>
      <c r="AF24" s="197"/>
      <c r="AG24" s="197"/>
      <c r="AH24" s="198"/>
      <c r="AI24" s="198"/>
      <c r="AJ24" s="189"/>
      <c r="AK24" s="60"/>
      <c r="AL24" s="61"/>
      <c r="AM24" s="60"/>
      <c r="AN24" s="61"/>
      <c r="AO24" s="60"/>
      <c r="AP24" s="60"/>
      <c r="AQ24" s="60"/>
    </row>
    <row r="25" spans="1:43">
      <c r="A25" s="92">
        <v>24</v>
      </c>
      <c r="B25" s="183" t="str">
        <f t="shared" si="0"/>
        <v xml:space="preserve"> </v>
      </c>
      <c r="C25" s="60"/>
      <c r="D25" s="156"/>
      <c r="E25" s="60"/>
      <c r="F25" s="60"/>
      <c r="G25" s="60"/>
      <c r="H25" s="60"/>
      <c r="I25" s="60"/>
      <c r="J25" s="60"/>
      <c r="K25" s="60"/>
      <c r="L25" s="60"/>
      <c r="M25" s="62"/>
      <c r="N25" s="60"/>
      <c r="O25" s="61"/>
      <c r="P25" s="61"/>
      <c r="Q25" s="61"/>
      <c r="R25" s="60"/>
      <c r="S25" s="60"/>
      <c r="T25" s="62"/>
      <c r="U25" s="62"/>
      <c r="V25" s="62"/>
      <c r="W25" s="62"/>
      <c r="X25" s="60"/>
      <c r="Y25" s="62"/>
      <c r="Z25" s="63"/>
      <c r="AA25" s="60"/>
      <c r="AB25" s="189"/>
      <c r="AC25" s="60"/>
      <c r="AD25" s="189"/>
      <c r="AE25" s="60"/>
      <c r="AF25" s="197"/>
      <c r="AG25" s="197"/>
      <c r="AH25" s="198"/>
      <c r="AI25" s="198"/>
      <c r="AJ25" s="189"/>
      <c r="AK25" s="60"/>
      <c r="AL25" s="61"/>
      <c r="AM25" s="60"/>
      <c r="AN25" s="61"/>
      <c r="AO25" s="60"/>
      <c r="AP25" s="60"/>
      <c r="AQ25" s="60"/>
    </row>
    <row r="26" spans="1:43">
      <c r="A26" s="92">
        <v>25</v>
      </c>
      <c r="B26" s="183" t="str">
        <f t="shared" si="0"/>
        <v xml:space="preserve"> </v>
      </c>
      <c r="C26" s="60"/>
      <c r="D26" s="156"/>
      <c r="E26" s="60"/>
      <c r="F26" s="60"/>
      <c r="G26" s="60"/>
      <c r="H26" s="60"/>
      <c r="I26" s="60"/>
      <c r="J26" s="60"/>
      <c r="K26" s="60"/>
      <c r="L26" s="60"/>
      <c r="M26" s="62"/>
      <c r="N26" s="60"/>
      <c r="O26" s="61"/>
      <c r="P26" s="61"/>
      <c r="Q26" s="61"/>
      <c r="R26" s="60"/>
      <c r="S26" s="60"/>
      <c r="T26" s="62"/>
      <c r="U26" s="62"/>
      <c r="V26" s="62"/>
      <c r="W26" s="62"/>
      <c r="X26" s="60"/>
      <c r="Y26" s="62"/>
      <c r="Z26" s="63"/>
      <c r="AA26" s="60"/>
      <c r="AB26" s="189"/>
      <c r="AC26" s="60"/>
      <c r="AD26" s="189"/>
      <c r="AE26" s="60"/>
      <c r="AF26" s="197"/>
      <c r="AG26" s="197"/>
      <c r="AH26" s="198"/>
      <c r="AI26" s="198"/>
      <c r="AJ26" s="189"/>
      <c r="AK26" s="60"/>
      <c r="AL26" s="61"/>
      <c r="AM26" s="60"/>
      <c r="AN26" s="61"/>
      <c r="AO26" s="60"/>
      <c r="AP26" s="60"/>
      <c r="AQ26" s="60"/>
    </row>
    <row r="27" spans="1:43">
      <c r="A27" s="92">
        <v>26</v>
      </c>
      <c r="B27" s="183" t="str">
        <f t="shared" si="0"/>
        <v xml:space="preserve"> </v>
      </c>
      <c r="C27" s="60"/>
      <c r="D27" s="156"/>
      <c r="E27" s="60"/>
      <c r="F27" s="60"/>
      <c r="G27" s="60"/>
      <c r="H27" s="60"/>
      <c r="I27" s="60"/>
      <c r="J27" s="60"/>
      <c r="K27" s="60"/>
      <c r="L27" s="60"/>
      <c r="M27" s="62"/>
      <c r="N27" s="60"/>
      <c r="O27" s="61"/>
      <c r="P27" s="61"/>
      <c r="Q27" s="61"/>
      <c r="R27" s="60"/>
      <c r="S27" s="60"/>
      <c r="T27" s="62"/>
      <c r="U27" s="62"/>
      <c r="V27" s="62"/>
      <c r="W27" s="62"/>
      <c r="X27" s="60"/>
      <c r="Y27" s="62"/>
      <c r="Z27" s="63"/>
      <c r="AA27" s="60"/>
      <c r="AB27" s="189"/>
      <c r="AC27" s="60"/>
      <c r="AD27" s="189"/>
      <c r="AE27" s="60"/>
      <c r="AF27" s="197"/>
      <c r="AG27" s="197"/>
      <c r="AH27" s="198"/>
      <c r="AI27" s="198"/>
      <c r="AJ27" s="189"/>
      <c r="AK27" s="60"/>
      <c r="AL27" s="61"/>
      <c r="AM27" s="60"/>
      <c r="AN27" s="61"/>
      <c r="AO27" s="60"/>
      <c r="AP27" s="60"/>
      <c r="AQ27" s="60"/>
    </row>
    <row r="28" spans="1:43">
      <c r="A28" s="92">
        <v>27</v>
      </c>
      <c r="B28" s="183" t="str">
        <f t="shared" si="0"/>
        <v xml:space="preserve"> </v>
      </c>
      <c r="C28" s="60"/>
      <c r="D28" s="156"/>
      <c r="E28" s="60"/>
      <c r="F28" s="60"/>
      <c r="G28" s="60"/>
      <c r="H28" s="60"/>
      <c r="I28" s="60"/>
      <c r="J28" s="60"/>
      <c r="K28" s="60"/>
      <c r="L28" s="60"/>
      <c r="M28" s="62"/>
      <c r="N28" s="60"/>
      <c r="O28" s="61"/>
      <c r="P28" s="61"/>
      <c r="Q28" s="61"/>
      <c r="R28" s="60"/>
      <c r="S28" s="60"/>
      <c r="T28" s="62"/>
      <c r="U28" s="62"/>
      <c r="V28" s="62"/>
      <c r="W28" s="62"/>
      <c r="X28" s="60"/>
      <c r="Y28" s="62"/>
      <c r="Z28" s="63"/>
      <c r="AA28" s="60"/>
      <c r="AB28" s="189"/>
      <c r="AC28" s="60"/>
      <c r="AD28" s="189"/>
      <c r="AE28" s="60"/>
      <c r="AF28" s="197"/>
      <c r="AG28" s="197"/>
      <c r="AH28" s="198"/>
      <c r="AI28" s="198"/>
      <c r="AJ28" s="189"/>
      <c r="AK28" s="60"/>
      <c r="AL28" s="61"/>
      <c r="AM28" s="60"/>
      <c r="AN28" s="61"/>
      <c r="AO28" s="60"/>
      <c r="AP28" s="60"/>
      <c r="AQ28" s="60"/>
    </row>
    <row r="29" spans="1:43">
      <c r="A29" s="92">
        <v>28</v>
      </c>
      <c r="B29" s="183" t="str">
        <f t="shared" si="0"/>
        <v xml:space="preserve"> </v>
      </c>
      <c r="C29" s="60"/>
      <c r="D29" s="156"/>
      <c r="E29" s="60"/>
      <c r="F29" s="60"/>
      <c r="G29" s="60"/>
      <c r="H29" s="60"/>
      <c r="I29" s="60"/>
      <c r="J29" s="60"/>
      <c r="K29" s="60"/>
      <c r="L29" s="60"/>
      <c r="M29" s="62"/>
      <c r="N29" s="60"/>
      <c r="O29" s="61"/>
      <c r="P29" s="61"/>
      <c r="Q29" s="61"/>
      <c r="R29" s="60"/>
      <c r="S29" s="60"/>
      <c r="T29" s="62"/>
      <c r="U29" s="62"/>
      <c r="V29" s="62"/>
      <c r="W29" s="62"/>
      <c r="X29" s="60"/>
      <c r="Y29" s="62"/>
      <c r="Z29" s="63"/>
      <c r="AA29" s="60"/>
      <c r="AB29" s="189"/>
      <c r="AC29" s="60"/>
      <c r="AD29" s="189"/>
      <c r="AE29" s="60"/>
      <c r="AF29" s="197"/>
      <c r="AG29" s="197"/>
      <c r="AH29" s="198"/>
      <c r="AI29" s="198"/>
      <c r="AJ29" s="189"/>
      <c r="AK29" s="60"/>
      <c r="AL29" s="61"/>
      <c r="AM29" s="60"/>
      <c r="AN29" s="61"/>
      <c r="AO29" s="60"/>
      <c r="AP29" s="60"/>
      <c r="AQ29" s="60"/>
    </row>
    <row r="30" spans="1:43">
      <c r="A30" s="92">
        <v>29</v>
      </c>
      <c r="B30" s="183" t="str">
        <f t="shared" si="0"/>
        <v xml:space="preserve"> </v>
      </c>
      <c r="C30" s="60"/>
      <c r="D30" s="156"/>
      <c r="E30" s="60"/>
      <c r="F30" s="60"/>
      <c r="G30" s="60"/>
      <c r="H30" s="60"/>
      <c r="I30" s="60"/>
      <c r="J30" s="60"/>
      <c r="K30" s="60"/>
      <c r="L30" s="60"/>
      <c r="M30" s="62"/>
      <c r="N30" s="60"/>
      <c r="O30" s="61"/>
      <c r="P30" s="61"/>
      <c r="Q30" s="61"/>
      <c r="R30" s="60"/>
      <c r="S30" s="60"/>
      <c r="T30" s="62"/>
      <c r="U30" s="62"/>
      <c r="V30" s="62"/>
      <c r="W30" s="62"/>
      <c r="X30" s="60"/>
      <c r="Y30" s="62"/>
      <c r="Z30" s="63"/>
      <c r="AA30" s="60"/>
      <c r="AB30" s="189"/>
      <c r="AC30" s="60"/>
      <c r="AD30" s="189"/>
      <c r="AE30" s="60"/>
      <c r="AF30" s="197"/>
      <c r="AG30" s="197"/>
      <c r="AH30" s="198"/>
      <c r="AI30" s="198"/>
      <c r="AJ30" s="189"/>
      <c r="AK30" s="60"/>
      <c r="AL30" s="61"/>
      <c r="AM30" s="60"/>
      <c r="AN30" s="61"/>
      <c r="AO30" s="60"/>
      <c r="AP30" s="60"/>
      <c r="AQ30" s="60"/>
    </row>
    <row r="31" spans="1:43">
      <c r="A31" s="92">
        <v>30</v>
      </c>
      <c r="B31" s="183" t="str">
        <f t="shared" si="0"/>
        <v xml:space="preserve"> </v>
      </c>
      <c r="C31" s="60"/>
      <c r="D31" s="156"/>
      <c r="E31" s="60"/>
      <c r="F31" s="60"/>
      <c r="G31" s="60"/>
      <c r="H31" s="60"/>
      <c r="I31" s="60"/>
      <c r="J31" s="60"/>
      <c r="K31" s="60"/>
      <c r="L31" s="60"/>
      <c r="M31" s="62"/>
      <c r="N31" s="60"/>
      <c r="O31" s="61"/>
      <c r="P31" s="61"/>
      <c r="Q31" s="61"/>
      <c r="R31" s="60"/>
      <c r="S31" s="60"/>
      <c r="T31" s="62"/>
      <c r="U31" s="62"/>
      <c r="V31" s="62"/>
      <c r="W31" s="62"/>
      <c r="X31" s="60"/>
      <c r="Y31" s="62"/>
      <c r="Z31" s="63"/>
      <c r="AA31" s="60"/>
      <c r="AB31" s="189"/>
      <c r="AC31" s="60"/>
      <c r="AD31" s="189"/>
      <c r="AE31" s="60"/>
      <c r="AF31" s="197"/>
      <c r="AG31" s="197"/>
      <c r="AH31" s="198"/>
      <c r="AI31" s="198"/>
      <c r="AJ31" s="189"/>
      <c r="AK31" s="60"/>
      <c r="AL31" s="61"/>
      <c r="AM31" s="60"/>
      <c r="AN31" s="61"/>
      <c r="AO31" s="60"/>
      <c r="AP31" s="60"/>
      <c r="AQ31" s="60"/>
    </row>
    <row r="32" spans="1:43">
      <c r="A32" s="92">
        <v>31</v>
      </c>
      <c r="B32" s="183" t="str">
        <f t="shared" si="0"/>
        <v xml:space="preserve"> </v>
      </c>
      <c r="C32" s="60"/>
      <c r="D32" s="156"/>
      <c r="E32" s="60"/>
      <c r="F32" s="60"/>
      <c r="G32" s="60"/>
      <c r="H32" s="60"/>
      <c r="I32" s="60"/>
      <c r="J32" s="60"/>
      <c r="K32" s="60"/>
      <c r="L32" s="60"/>
      <c r="M32" s="62"/>
      <c r="N32" s="60"/>
      <c r="O32" s="61"/>
      <c r="P32" s="61"/>
      <c r="Q32" s="61"/>
      <c r="R32" s="60"/>
      <c r="S32" s="60"/>
      <c r="T32" s="62"/>
      <c r="U32" s="62"/>
      <c r="V32" s="62"/>
      <c r="W32" s="62"/>
      <c r="X32" s="60"/>
      <c r="Y32" s="62"/>
      <c r="Z32" s="63"/>
      <c r="AA32" s="60"/>
      <c r="AB32" s="189"/>
      <c r="AC32" s="60"/>
      <c r="AD32" s="189"/>
      <c r="AE32" s="60"/>
      <c r="AF32" s="197"/>
      <c r="AG32" s="197"/>
      <c r="AH32" s="198"/>
      <c r="AI32" s="198"/>
      <c r="AJ32" s="189"/>
      <c r="AK32" s="60"/>
      <c r="AL32" s="61"/>
      <c r="AM32" s="60"/>
      <c r="AN32" s="61"/>
      <c r="AO32" s="60"/>
      <c r="AP32" s="60"/>
      <c r="AQ32" s="60"/>
    </row>
    <row r="33" spans="1:43">
      <c r="A33" s="92">
        <v>32</v>
      </c>
      <c r="B33" s="183" t="str">
        <f t="shared" si="0"/>
        <v xml:space="preserve"> </v>
      </c>
      <c r="C33" s="60"/>
      <c r="D33" s="156"/>
      <c r="E33" s="60"/>
      <c r="F33" s="60"/>
      <c r="G33" s="60"/>
      <c r="H33" s="60"/>
      <c r="I33" s="60"/>
      <c r="J33" s="60"/>
      <c r="K33" s="60"/>
      <c r="L33" s="60"/>
      <c r="M33" s="62"/>
      <c r="N33" s="60"/>
      <c r="O33" s="61"/>
      <c r="P33" s="61"/>
      <c r="Q33" s="61"/>
      <c r="R33" s="60"/>
      <c r="S33" s="60"/>
      <c r="T33" s="62"/>
      <c r="U33" s="62"/>
      <c r="V33" s="62"/>
      <c r="W33" s="62"/>
      <c r="X33" s="60"/>
      <c r="Y33" s="62"/>
      <c r="Z33" s="63"/>
      <c r="AA33" s="60"/>
      <c r="AB33" s="189"/>
      <c r="AC33" s="60"/>
      <c r="AD33" s="189"/>
      <c r="AE33" s="60"/>
      <c r="AF33" s="197"/>
      <c r="AG33" s="197"/>
      <c r="AH33" s="198"/>
      <c r="AI33" s="198"/>
      <c r="AJ33" s="189"/>
      <c r="AK33" s="60"/>
      <c r="AL33" s="61"/>
      <c r="AM33" s="60"/>
      <c r="AN33" s="61"/>
      <c r="AO33" s="60"/>
      <c r="AP33" s="60"/>
      <c r="AQ33" s="60"/>
    </row>
    <row r="34" spans="1:43">
      <c r="A34" s="92">
        <v>33</v>
      </c>
      <c r="B34" s="183" t="str">
        <f t="shared" si="0"/>
        <v xml:space="preserve"> </v>
      </c>
      <c r="C34" s="60"/>
      <c r="D34" s="156"/>
      <c r="E34" s="60"/>
      <c r="F34" s="60"/>
      <c r="G34" s="60"/>
      <c r="H34" s="60"/>
      <c r="I34" s="60"/>
      <c r="J34" s="60"/>
      <c r="K34" s="60"/>
      <c r="L34" s="60"/>
      <c r="M34" s="62"/>
      <c r="N34" s="60"/>
      <c r="O34" s="61"/>
      <c r="P34" s="61"/>
      <c r="Q34" s="61"/>
      <c r="R34" s="60"/>
      <c r="S34" s="60"/>
      <c r="T34" s="62"/>
      <c r="U34" s="62"/>
      <c r="V34" s="62"/>
      <c r="W34" s="62"/>
      <c r="X34" s="60"/>
      <c r="Y34" s="62"/>
      <c r="Z34" s="63"/>
      <c r="AA34" s="60"/>
      <c r="AB34" s="189"/>
      <c r="AC34" s="60"/>
      <c r="AD34" s="189"/>
      <c r="AE34" s="60"/>
      <c r="AF34" s="197"/>
      <c r="AG34" s="197"/>
      <c r="AH34" s="198"/>
      <c r="AI34" s="198"/>
      <c r="AJ34" s="189"/>
      <c r="AK34" s="60"/>
      <c r="AL34" s="61"/>
      <c r="AM34" s="60"/>
      <c r="AN34" s="61"/>
      <c r="AO34" s="60"/>
      <c r="AP34" s="60"/>
      <c r="AQ34" s="60"/>
    </row>
    <row r="35" spans="1:43">
      <c r="A35" s="92">
        <v>34</v>
      </c>
      <c r="B35" s="183" t="str">
        <f t="shared" si="0"/>
        <v xml:space="preserve"> </v>
      </c>
      <c r="C35" s="60"/>
      <c r="D35" s="156"/>
      <c r="E35" s="60"/>
      <c r="F35" s="60"/>
      <c r="G35" s="60"/>
      <c r="H35" s="60"/>
      <c r="I35" s="60"/>
      <c r="J35" s="60"/>
      <c r="K35" s="60"/>
      <c r="L35" s="60"/>
      <c r="M35" s="62"/>
      <c r="N35" s="60"/>
      <c r="O35" s="61"/>
      <c r="P35" s="61"/>
      <c r="Q35" s="61"/>
      <c r="R35" s="60"/>
      <c r="S35" s="60"/>
      <c r="T35" s="62"/>
      <c r="U35" s="62"/>
      <c r="V35" s="62"/>
      <c r="W35" s="62"/>
      <c r="X35" s="60"/>
      <c r="Y35" s="62"/>
      <c r="Z35" s="63"/>
      <c r="AA35" s="60"/>
      <c r="AB35" s="189"/>
      <c r="AC35" s="60"/>
      <c r="AD35" s="189"/>
      <c r="AE35" s="60"/>
      <c r="AF35" s="197"/>
      <c r="AG35" s="197"/>
      <c r="AH35" s="198"/>
      <c r="AI35" s="198"/>
      <c r="AJ35" s="189"/>
      <c r="AK35" s="60"/>
      <c r="AL35" s="61"/>
      <c r="AM35" s="60"/>
      <c r="AN35" s="61"/>
      <c r="AO35" s="60"/>
      <c r="AP35" s="60"/>
      <c r="AQ35" s="60"/>
    </row>
    <row r="36" spans="1:43">
      <c r="A36" s="92">
        <v>35</v>
      </c>
      <c r="B36" s="183" t="str">
        <f t="shared" si="0"/>
        <v xml:space="preserve"> </v>
      </c>
      <c r="C36" s="60"/>
      <c r="D36" s="156"/>
      <c r="E36" s="60"/>
      <c r="F36" s="60"/>
      <c r="G36" s="60"/>
      <c r="H36" s="60"/>
      <c r="I36" s="60"/>
      <c r="J36" s="60"/>
      <c r="K36" s="60"/>
      <c r="L36" s="60"/>
      <c r="M36" s="62"/>
      <c r="N36" s="60"/>
      <c r="O36" s="61"/>
      <c r="P36" s="61"/>
      <c r="Q36" s="61"/>
      <c r="R36" s="60"/>
      <c r="S36" s="60"/>
      <c r="T36" s="62"/>
      <c r="U36" s="62"/>
      <c r="V36" s="62"/>
      <c r="W36" s="62"/>
      <c r="X36" s="60"/>
      <c r="Y36" s="62"/>
      <c r="Z36" s="63"/>
      <c r="AA36" s="60"/>
      <c r="AB36" s="189"/>
      <c r="AC36" s="60"/>
      <c r="AD36" s="189"/>
      <c r="AE36" s="60"/>
      <c r="AF36" s="197"/>
      <c r="AG36" s="197"/>
      <c r="AH36" s="198"/>
      <c r="AI36" s="198"/>
      <c r="AJ36" s="189"/>
      <c r="AK36" s="60"/>
      <c r="AL36" s="61"/>
      <c r="AM36" s="60"/>
      <c r="AN36" s="61"/>
      <c r="AO36" s="60"/>
      <c r="AP36" s="60"/>
      <c r="AQ36" s="60"/>
    </row>
    <row r="37" spans="1:43">
      <c r="A37" s="92">
        <v>36</v>
      </c>
      <c r="B37" s="183" t="str">
        <f t="shared" si="0"/>
        <v xml:space="preserve"> </v>
      </c>
      <c r="C37" s="60"/>
      <c r="D37" s="156"/>
      <c r="E37" s="60"/>
      <c r="F37" s="60"/>
      <c r="G37" s="60"/>
      <c r="H37" s="60"/>
      <c r="I37" s="60"/>
      <c r="J37" s="60"/>
      <c r="K37" s="60"/>
      <c r="L37" s="60"/>
      <c r="M37" s="62"/>
      <c r="N37" s="60"/>
      <c r="O37" s="61"/>
      <c r="P37" s="61"/>
      <c r="Q37" s="61"/>
      <c r="R37" s="60"/>
      <c r="S37" s="60"/>
      <c r="T37" s="62"/>
      <c r="U37" s="62"/>
      <c r="V37" s="62"/>
      <c r="W37" s="62"/>
      <c r="X37" s="60"/>
      <c r="Y37" s="62"/>
      <c r="Z37" s="63"/>
      <c r="AA37" s="60"/>
      <c r="AB37" s="189"/>
      <c r="AC37" s="60"/>
      <c r="AD37" s="189"/>
      <c r="AE37" s="60"/>
      <c r="AF37" s="197"/>
      <c r="AG37" s="197"/>
      <c r="AH37" s="198"/>
      <c r="AI37" s="198"/>
      <c r="AJ37" s="189"/>
      <c r="AK37" s="60"/>
      <c r="AL37" s="61"/>
      <c r="AM37" s="60"/>
      <c r="AN37" s="61"/>
      <c r="AO37" s="60"/>
      <c r="AP37" s="60"/>
      <c r="AQ37" s="60"/>
    </row>
    <row r="38" spans="1:43">
      <c r="A38" s="92">
        <v>37</v>
      </c>
      <c r="B38" s="183" t="str">
        <f t="shared" si="0"/>
        <v xml:space="preserve"> </v>
      </c>
      <c r="C38" s="60"/>
      <c r="D38" s="156"/>
      <c r="E38" s="60"/>
      <c r="F38" s="60"/>
      <c r="G38" s="60"/>
      <c r="H38" s="60"/>
      <c r="I38" s="60"/>
      <c r="J38" s="60"/>
      <c r="K38" s="60"/>
      <c r="L38" s="60"/>
      <c r="M38" s="62"/>
      <c r="N38" s="60"/>
      <c r="O38" s="61"/>
      <c r="P38" s="61"/>
      <c r="Q38" s="61"/>
      <c r="R38" s="60"/>
      <c r="S38" s="60"/>
      <c r="T38" s="62"/>
      <c r="U38" s="62"/>
      <c r="V38" s="62"/>
      <c r="W38" s="62"/>
      <c r="X38" s="60"/>
      <c r="Y38" s="62"/>
      <c r="Z38" s="63"/>
      <c r="AA38" s="60"/>
      <c r="AB38" s="189"/>
      <c r="AC38" s="60"/>
      <c r="AD38" s="189"/>
      <c r="AE38" s="60"/>
      <c r="AF38" s="197"/>
      <c r="AG38" s="197"/>
      <c r="AH38" s="198"/>
      <c r="AI38" s="198"/>
      <c r="AJ38" s="189"/>
      <c r="AK38" s="60"/>
      <c r="AL38" s="61"/>
      <c r="AM38" s="60"/>
      <c r="AN38" s="61"/>
      <c r="AO38" s="60"/>
      <c r="AP38" s="60"/>
      <c r="AQ38" s="60"/>
    </row>
    <row r="39" spans="1:43">
      <c r="A39" s="92">
        <v>38</v>
      </c>
      <c r="B39" s="183" t="str">
        <f t="shared" si="0"/>
        <v xml:space="preserve"> </v>
      </c>
      <c r="C39" s="60"/>
      <c r="D39" s="156"/>
      <c r="E39" s="60"/>
      <c r="F39" s="60"/>
      <c r="G39" s="60"/>
      <c r="H39" s="60"/>
      <c r="I39" s="60"/>
      <c r="J39" s="60"/>
      <c r="K39" s="60"/>
      <c r="L39" s="60"/>
      <c r="M39" s="62"/>
      <c r="N39" s="60"/>
      <c r="O39" s="61"/>
      <c r="P39" s="61"/>
      <c r="Q39" s="61"/>
      <c r="R39" s="60"/>
      <c r="S39" s="60"/>
      <c r="T39" s="62"/>
      <c r="U39" s="62"/>
      <c r="V39" s="62"/>
      <c r="W39" s="62"/>
      <c r="X39" s="60"/>
      <c r="Y39" s="62"/>
      <c r="Z39" s="63"/>
      <c r="AA39" s="60"/>
      <c r="AB39" s="189"/>
      <c r="AC39" s="60"/>
      <c r="AD39" s="189"/>
      <c r="AE39" s="60"/>
      <c r="AF39" s="197"/>
      <c r="AG39" s="197"/>
      <c r="AH39" s="198"/>
      <c r="AI39" s="198"/>
      <c r="AJ39" s="189"/>
      <c r="AK39" s="60"/>
      <c r="AL39" s="61"/>
      <c r="AM39" s="60"/>
      <c r="AN39" s="61"/>
      <c r="AO39" s="60"/>
      <c r="AP39" s="60"/>
      <c r="AQ39" s="60"/>
    </row>
    <row r="40" spans="1:43">
      <c r="A40" s="92">
        <v>39</v>
      </c>
      <c r="B40" s="183" t="str">
        <f t="shared" si="0"/>
        <v xml:space="preserve"> </v>
      </c>
      <c r="C40" s="60"/>
      <c r="D40" s="156"/>
      <c r="E40" s="60"/>
      <c r="F40" s="60"/>
      <c r="G40" s="60"/>
      <c r="H40" s="60"/>
      <c r="I40" s="60"/>
      <c r="J40" s="60"/>
      <c r="K40" s="60"/>
      <c r="L40" s="60"/>
      <c r="M40" s="62"/>
      <c r="N40" s="60"/>
      <c r="O40" s="61"/>
      <c r="P40" s="61"/>
      <c r="Q40" s="61"/>
      <c r="R40" s="60"/>
      <c r="S40" s="60"/>
      <c r="T40" s="62"/>
      <c r="U40" s="62"/>
      <c r="V40" s="62"/>
      <c r="W40" s="62"/>
      <c r="X40" s="60"/>
      <c r="Y40" s="62"/>
      <c r="Z40" s="63"/>
      <c r="AA40" s="60"/>
      <c r="AB40" s="189"/>
      <c r="AC40" s="60"/>
      <c r="AD40" s="189"/>
      <c r="AE40" s="60"/>
      <c r="AF40" s="197"/>
      <c r="AG40" s="197"/>
      <c r="AH40" s="198"/>
      <c r="AI40" s="198"/>
      <c r="AJ40" s="189"/>
      <c r="AK40" s="60"/>
      <c r="AL40" s="61"/>
      <c r="AM40" s="60"/>
      <c r="AN40" s="61"/>
      <c r="AO40" s="60"/>
      <c r="AP40" s="60"/>
      <c r="AQ40" s="60"/>
    </row>
    <row r="41" spans="1:43">
      <c r="A41" s="92">
        <v>40</v>
      </c>
      <c r="B41" s="183" t="str">
        <f t="shared" si="0"/>
        <v xml:space="preserve"> </v>
      </c>
      <c r="C41" s="60"/>
      <c r="D41" s="156"/>
      <c r="E41" s="60"/>
      <c r="F41" s="60"/>
      <c r="G41" s="60"/>
      <c r="H41" s="60"/>
      <c r="I41" s="60"/>
      <c r="J41" s="60"/>
      <c r="K41" s="60"/>
      <c r="L41" s="60"/>
      <c r="M41" s="62"/>
      <c r="N41" s="60"/>
      <c r="O41" s="61"/>
      <c r="P41" s="61"/>
      <c r="Q41" s="61"/>
      <c r="R41" s="60"/>
      <c r="S41" s="60"/>
      <c r="T41" s="62"/>
      <c r="U41" s="62"/>
      <c r="V41" s="62"/>
      <c r="W41" s="62"/>
      <c r="X41" s="60"/>
      <c r="Y41" s="62"/>
      <c r="Z41" s="63"/>
      <c r="AA41" s="60"/>
      <c r="AB41" s="189"/>
      <c r="AC41" s="60"/>
      <c r="AD41" s="189"/>
      <c r="AE41" s="60"/>
      <c r="AF41" s="197"/>
      <c r="AG41" s="197"/>
      <c r="AH41" s="198"/>
      <c r="AI41" s="198"/>
      <c r="AJ41" s="189"/>
      <c r="AK41" s="60"/>
      <c r="AL41" s="61"/>
      <c r="AM41" s="60"/>
      <c r="AN41" s="61"/>
      <c r="AO41" s="60"/>
      <c r="AP41" s="60"/>
      <c r="AQ41" s="60"/>
    </row>
    <row r="42" spans="1:43">
      <c r="A42" s="92">
        <v>41</v>
      </c>
      <c r="B42" s="183" t="str">
        <f t="shared" si="0"/>
        <v xml:space="preserve"> </v>
      </c>
      <c r="C42" s="60"/>
      <c r="D42" s="156"/>
      <c r="E42" s="60"/>
      <c r="F42" s="60"/>
      <c r="G42" s="60"/>
      <c r="H42" s="60"/>
      <c r="I42" s="60"/>
      <c r="J42" s="60"/>
      <c r="K42" s="60"/>
      <c r="L42" s="60"/>
      <c r="M42" s="62"/>
      <c r="N42" s="60"/>
      <c r="O42" s="61"/>
      <c r="P42" s="61"/>
      <c r="Q42" s="61"/>
      <c r="R42" s="60"/>
      <c r="S42" s="60"/>
      <c r="T42" s="62"/>
      <c r="U42" s="62"/>
      <c r="V42" s="62"/>
      <c r="W42" s="62"/>
      <c r="X42" s="60"/>
      <c r="Y42" s="62"/>
      <c r="Z42" s="63"/>
      <c r="AA42" s="60"/>
      <c r="AB42" s="189"/>
      <c r="AC42" s="60"/>
      <c r="AD42" s="189"/>
      <c r="AE42" s="60"/>
      <c r="AF42" s="197"/>
      <c r="AG42" s="197"/>
      <c r="AH42" s="198"/>
      <c r="AI42" s="198"/>
      <c r="AJ42" s="189"/>
      <c r="AK42" s="60"/>
      <c r="AL42" s="61"/>
      <c r="AM42" s="60"/>
      <c r="AN42" s="61"/>
      <c r="AO42" s="60"/>
      <c r="AP42" s="60"/>
      <c r="AQ42" s="60"/>
    </row>
    <row r="43" spans="1:43">
      <c r="A43" s="92">
        <v>42</v>
      </c>
      <c r="B43" s="183" t="str">
        <f t="shared" si="0"/>
        <v xml:space="preserve"> </v>
      </c>
      <c r="C43" s="60"/>
      <c r="D43" s="156"/>
      <c r="E43" s="60"/>
      <c r="F43" s="60"/>
      <c r="G43" s="60"/>
      <c r="H43" s="60"/>
      <c r="I43" s="60"/>
      <c r="J43" s="60"/>
      <c r="K43" s="60"/>
      <c r="L43" s="60"/>
      <c r="M43" s="62"/>
      <c r="N43" s="60"/>
      <c r="O43" s="61"/>
      <c r="P43" s="61"/>
      <c r="Q43" s="61"/>
      <c r="R43" s="60"/>
      <c r="S43" s="60"/>
      <c r="T43" s="62"/>
      <c r="U43" s="62"/>
      <c r="V43" s="62"/>
      <c r="W43" s="62"/>
      <c r="X43" s="60"/>
      <c r="Y43" s="62"/>
      <c r="Z43" s="63"/>
      <c r="AA43" s="60"/>
      <c r="AB43" s="189"/>
      <c r="AC43" s="60"/>
      <c r="AD43" s="189"/>
      <c r="AE43" s="60"/>
      <c r="AF43" s="197"/>
      <c r="AG43" s="197"/>
      <c r="AH43" s="198"/>
      <c r="AI43" s="198"/>
      <c r="AJ43" s="189"/>
      <c r="AK43" s="60"/>
      <c r="AL43" s="61"/>
      <c r="AM43" s="60"/>
      <c r="AN43" s="61"/>
      <c r="AO43" s="60"/>
      <c r="AP43" s="60"/>
      <c r="AQ43" s="60"/>
    </row>
    <row r="44" spans="1:43">
      <c r="A44" s="92">
        <v>43</v>
      </c>
      <c r="B44" s="183" t="str">
        <f t="shared" si="0"/>
        <v xml:space="preserve"> </v>
      </c>
      <c r="C44" s="60"/>
      <c r="D44" s="156"/>
      <c r="E44" s="60"/>
      <c r="F44" s="60"/>
      <c r="G44" s="60"/>
      <c r="H44" s="60"/>
      <c r="I44" s="60"/>
      <c r="J44" s="60"/>
      <c r="K44" s="60"/>
      <c r="L44" s="60"/>
      <c r="M44" s="62"/>
      <c r="N44" s="60"/>
      <c r="O44" s="61"/>
      <c r="P44" s="61"/>
      <c r="Q44" s="61"/>
      <c r="R44" s="60"/>
      <c r="S44" s="60"/>
      <c r="T44" s="62"/>
      <c r="U44" s="62"/>
      <c r="V44" s="62"/>
      <c r="W44" s="62"/>
      <c r="X44" s="60"/>
      <c r="Y44" s="62"/>
      <c r="Z44" s="63"/>
      <c r="AA44" s="60"/>
      <c r="AB44" s="189"/>
      <c r="AC44" s="60"/>
      <c r="AD44" s="189"/>
      <c r="AE44" s="60"/>
      <c r="AF44" s="197"/>
      <c r="AG44" s="197"/>
      <c r="AH44" s="198"/>
      <c r="AI44" s="198"/>
      <c r="AJ44" s="189"/>
      <c r="AK44" s="60"/>
      <c r="AL44" s="61"/>
      <c r="AM44" s="60"/>
      <c r="AN44" s="61"/>
      <c r="AO44" s="60"/>
      <c r="AP44" s="60"/>
      <c r="AQ44" s="60"/>
    </row>
    <row r="45" spans="1:43">
      <c r="A45" s="92">
        <v>44</v>
      </c>
      <c r="B45" s="183" t="str">
        <f t="shared" si="0"/>
        <v xml:space="preserve"> </v>
      </c>
      <c r="C45" s="60"/>
      <c r="D45" s="156"/>
      <c r="E45" s="60"/>
      <c r="F45" s="60"/>
      <c r="G45" s="60"/>
      <c r="H45" s="60"/>
      <c r="I45" s="60"/>
      <c r="J45" s="60"/>
      <c r="K45" s="60"/>
      <c r="L45" s="60"/>
      <c r="M45" s="62"/>
      <c r="N45" s="60"/>
      <c r="O45" s="61"/>
      <c r="P45" s="61"/>
      <c r="Q45" s="61"/>
      <c r="R45" s="60"/>
      <c r="S45" s="60"/>
      <c r="T45" s="62"/>
      <c r="U45" s="62"/>
      <c r="V45" s="62"/>
      <c r="W45" s="62"/>
      <c r="X45" s="60"/>
      <c r="Y45" s="62"/>
      <c r="Z45" s="63"/>
      <c r="AA45" s="60"/>
      <c r="AB45" s="189"/>
      <c r="AC45" s="60"/>
      <c r="AD45" s="189"/>
      <c r="AE45" s="60"/>
      <c r="AF45" s="197"/>
      <c r="AG45" s="197"/>
      <c r="AH45" s="198"/>
      <c r="AI45" s="198"/>
      <c r="AJ45" s="189"/>
      <c r="AK45" s="60"/>
      <c r="AL45" s="61"/>
      <c r="AM45" s="60"/>
      <c r="AN45" s="61"/>
      <c r="AO45" s="60"/>
      <c r="AP45" s="60"/>
      <c r="AQ45" s="60"/>
    </row>
    <row r="46" spans="1:43">
      <c r="A46" s="92">
        <v>45</v>
      </c>
      <c r="B46" s="183" t="str">
        <f t="shared" si="0"/>
        <v xml:space="preserve"> </v>
      </c>
      <c r="C46" s="60"/>
      <c r="D46" s="156"/>
      <c r="E46" s="60"/>
      <c r="F46" s="60"/>
      <c r="G46" s="60"/>
      <c r="H46" s="60"/>
      <c r="I46" s="60"/>
      <c r="J46" s="60"/>
      <c r="K46" s="60"/>
      <c r="L46" s="60"/>
      <c r="M46" s="62"/>
      <c r="N46" s="60"/>
      <c r="O46" s="61"/>
      <c r="P46" s="61"/>
      <c r="Q46" s="61"/>
      <c r="R46" s="60"/>
      <c r="S46" s="60"/>
      <c r="T46" s="62"/>
      <c r="U46" s="62"/>
      <c r="V46" s="62"/>
      <c r="W46" s="62"/>
      <c r="X46" s="60"/>
      <c r="Y46" s="62"/>
      <c r="Z46" s="63"/>
      <c r="AA46" s="60"/>
      <c r="AB46" s="189"/>
      <c r="AC46" s="60"/>
      <c r="AD46" s="189"/>
      <c r="AE46" s="60"/>
      <c r="AF46" s="197"/>
      <c r="AG46" s="197"/>
      <c r="AH46" s="198"/>
      <c r="AI46" s="198"/>
      <c r="AJ46" s="189"/>
      <c r="AK46" s="60"/>
      <c r="AL46" s="61"/>
      <c r="AM46" s="60"/>
      <c r="AN46" s="61"/>
      <c r="AO46" s="60"/>
      <c r="AP46" s="60"/>
      <c r="AQ46" s="60"/>
    </row>
    <row r="47" spans="1:43">
      <c r="A47" s="92">
        <v>46</v>
      </c>
      <c r="B47" s="183" t="str">
        <f t="shared" si="0"/>
        <v xml:space="preserve"> </v>
      </c>
      <c r="C47" s="60"/>
      <c r="D47" s="156"/>
      <c r="E47" s="60"/>
      <c r="F47" s="60"/>
      <c r="G47" s="60"/>
      <c r="H47" s="60"/>
      <c r="I47" s="60"/>
      <c r="J47" s="60"/>
      <c r="K47" s="60"/>
      <c r="L47" s="60"/>
      <c r="M47" s="62"/>
      <c r="N47" s="60"/>
      <c r="O47" s="61"/>
      <c r="P47" s="61"/>
      <c r="Q47" s="61"/>
      <c r="R47" s="60"/>
      <c r="S47" s="60"/>
      <c r="T47" s="62"/>
      <c r="U47" s="62"/>
      <c r="V47" s="62"/>
      <c r="W47" s="62"/>
      <c r="X47" s="60"/>
      <c r="Y47" s="62"/>
      <c r="Z47" s="63"/>
      <c r="AA47" s="60"/>
      <c r="AB47" s="189"/>
      <c r="AC47" s="60"/>
      <c r="AD47" s="189"/>
      <c r="AE47" s="60"/>
      <c r="AF47" s="197"/>
      <c r="AG47" s="197"/>
      <c r="AH47" s="198"/>
      <c r="AI47" s="198"/>
      <c r="AJ47" s="189"/>
      <c r="AK47" s="60"/>
      <c r="AL47" s="61"/>
      <c r="AM47" s="60"/>
      <c r="AN47" s="61"/>
      <c r="AO47" s="60"/>
      <c r="AP47" s="60"/>
      <c r="AQ47" s="60"/>
    </row>
    <row r="48" spans="1:43">
      <c r="A48" s="92">
        <v>47</v>
      </c>
      <c r="B48" s="183" t="str">
        <f t="shared" si="0"/>
        <v xml:space="preserve"> </v>
      </c>
      <c r="C48" s="60"/>
      <c r="D48" s="156"/>
      <c r="E48" s="60"/>
      <c r="F48" s="60"/>
      <c r="G48" s="60"/>
      <c r="H48" s="60"/>
      <c r="I48" s="60"/>
      <c r="J48" s="60"/>
      <c r="K48" s="60"/>
      <c r="L48" s="60"/>
      <c r="M48" s="62"/>
      <c r="N48" s="60"/>
      <c r="O48" s="61"/>
      <c r="P48" s="61"/>
      <c r="Q48" s="61"/>
      <c r="R48" s="60"/>
      <c r="S48" s="60"/>
      <c r="T48" s="62"/>
      <c r="U48" s="62"/>
      <c r="V48" s="62"/>
      <c r="W48" s="62"/>
      <c r="X48" s="60"/>
      <c r="Y48" s="62"/>
      <c r="Z48" s="63"/>
      <c r="AA48" s="60"/>
      <c r="AB48" s="189"/>
      <c r="AC48" s="60"/>
      <c r="AD48" s="189"/>
      <c r="AE48" s="60"/>
      <c r="AF48" s="197"/>
      <c r="AG48" s="197"/>
      <c r="AH48" s="198"/>
      <c r="AI48" s="198"/>
      <c r="AJ48" s="189"/>
      <c r="AK48" s="60"/>
      <c r="AL48" s="61"/>
      <c r="AM48" s="60"/>
      <c r="AN48" s="61"/>
      <c r="AO48" s="60"/>
      <c r="AP48" s="60"/>
      <c r="AQ48" s="60"/>
    </row>
    <row r="49" spans="1:43">
      <c r="A49" s="92">
        <v>48</v>
      </c>
      <c r="B49" s="183" t="str">
        <f t="shared" si="0"/>
        <v xml:space="preserve"> </v>
      </c>
      <c r="C49" s="60"/>
      <c r="D49" s="156"/>
      <c r="E49" s="60"/>
      <c r="F49" s="60"/>
      <c r="G49" s="60"/>
      <c r="H49" s="60"/>
      <c r="I49" s="60"/>
      <c r="J49" s="60"/>
      <c r="K49" s="60"/>
      <c r="L49" s="60"/>
      <c r="M49" s="62"/>
      <c r="N49" s="60"/>
      <c r="O49" s="61"/>
      <c r="P49" s="61"/>
      <c r="Q49" s="61"/>
      <c r="R49" s="60"/>
      <c r="S49" s="60"/>
      <c r="T49" s="62"/>
      <c r="U49" s="62"/>
      <c r="V49" s="62"/>
      <c r="W49" s="62"/>
      <c r="X49" s="60"/>
      <c r="Y49" s="62"/>
      <c r="Z49" s="63"/>
      <c r="AA49" s="60"/>
      <c r="AB49" s="189"/>
      <c r="AC49" s="60"/>
      <c r="AD49" s="189"/>
      <c r="AE49" s="60"/>
      <c r="AF49" s="197"/>
      <c r="AG49" s="197"/>
      <c r="AH49" s="198"/>
      <c r="AI49" s="198"/>
      <c r="AJ49" s="189"/>
      <c r="AK49" s="60"/>
      <c r="AL49" s="61"/>
      <c r="AM49" s="60"/>
      <c r="AN49" s="61"/>
      <c r="AO49" s="60"/>
      <c r="AP49" s="60"/>
      <c r="AQ49" s="60"/>
    </row>
    <row r="50" spans="1:43">
      <c r="A50" s="92">
        <v>49</v>
      </c>
      <c r="B50" s="183" t="str">
        <f t="shared" si="0"/>
        <v xml:space="preserve"> </v>
      </c>
      <c r="C50" s="60"/>
      <c r="D50" s="156"/>
      <c r="E50" s="60"/>
      <c r="F50" s="60"/>
      <c r="G50" s="60"/>
      <c r="H50" s="60"/>
      <c r="I50" s="60"/>
      <c r="J50" s="60"/>
      <c r="K50" s="60"/>
      <c r="L50" s="60"/>
      <c r="M50" s="62"/>
      <c r="N50" s="60"/>
      <c r="O50" s="61"/>
      <c r="P50" s="61"/>
      <c r="Q50" s="61"/>
      <c r="R50" s="60"/>
      <c r="S50" s="60"/>
      <c r="T50" s="62"/>
      <c r="U50" s="62"/>
      <c r="V50" s="62"/>
      <c r="W50" s="62"/>
      <c r="X50" s="60"/>
      <c r="Y50" s="62"/>
      <c r="Z50" s="63"/>
      <c r="AA50" s="60"/>
      <c r="AB50" s="189"/>
      <c r="AC50" s="60"/>
      <c r="AD50" s="189"/>
      <c r="AE50" s="60"/>
      <c r="AF50" s="197"/>
      <c r="AG50" s="197"/>
      <c r="AH50" s="198"/>
      <c r="AI50" s="198"/>
      <c r="AJ50" s="189"/>
      <c r="AK50" s="60"/>
      <c r="AL50" s="61"/>
      <c r="AM50" s="60"/>
      <c r="AN50" s="61"/>
      <c r="AO50" s="60"/>
      <c r="AP50" s="60"/>
      <c r="AQ50" s="60"/>
    </row>
    <row r="51" spans="1:43">
      <c r="A51" s="92">
        <v>50</v>
      </c>
      <c r="B51" s="183" t="str">
        <f t="shared" si="0"/>
        <v xml:space="preserve"> </v>
      </c>
      <c r="C51" s="60"/>
      <c r="D51" s="156"/>
      <c r="E51" s="60"/>
      <c r="F51" s="60"/>
      <c r="G51" s="60"/>
      <c r="H51" s="60"/>
      <c r="I51" s="60"/>
      <c r="J51" s="60"/>
      <c r="K51" s="60"/>
      <c r="L51" s="60"/>
      <c r="M51" s="62"/>
      <c r="N51" s="60"/>
      <c r="O51" s="61"/>
      <c r="P51" s="61"/>
      <c r="Q51" s="61"/>
      <c r="R51" s="60"/>
      <c r="S51" s="60"/>
      <c r="T51" s="62"/>
      <c r="U51" s="62"/>
      <c r="V51" s="62"/>
      <c r="W51" s="62"/>
      <c r="X51" s="60"/>
      <c r="Y51" s="62"/>
      <c r="Z51" s="63"/>
      <c r="AA51" s="60"/>
      <c r="AB51" s="189"/>
      <c r="AC51" s="60"/>
      <c r="AD51" s="189"/>
      <c r="AE51" s="60"/>
      <c r="AF51" s="197"/>
      <c r="AG51" s="197"/>
      <c r="AH51" s="198"/>
      <c r="AI51" s="198"/>
      <c r="AJ51" s="189"/>
      <c r="AK51" s="60"/>
      <c r="AL51" s="61"/>
      <c r="AM51" s="60"/>
      <c r="AN51" s="61"/>
      <c r="AO51" s="60"/>
      <c r="AP51" s="60"/>
      <c r="AQ51" s="60"/>
    </row>
    <row r="52" spans="1:43">
      <c r="A52" s="92">
        <v>51</v>
      </c>
      <c r="B52" s="183" t="str">
        <f t="shared" si="0"/>
        <v xml:space="preserve"> </v>
      </c>
      <c r="C52" s="60"/>
      <c r="D52" s="156"/>
      <c r="E52" s="60"/>
      <c r="F52" s="60"/>
      <c r="G52" s="60"/>
      <c r="H52" s="60"/>
      <c r="I52" s="60"/>
      <c r="J52" s="60"/>
      <c r="K52" s="60"/>
      <c r="L52" s="60"/>
      <c r="M52" s="62"/>
      <c r="N52" s="60"/>
      <c r="O52" s="61"/>
      <c r="P52" s="61"/>
      <c r="Q52" s="61"/>
      <c r="R52" s="60"/>
      <c r="S52" s="60"/>
      <c r="T52" s="62"/>
      <c r="U52" s="62"/>
      <c r="V52" s="62"/>
      <c r="W52" s="62"/>
      <c r="X52" s="60"/>
      <c r="Y52" s="62"/>
      <c r="Z52" s="63"/>
      <c r="AA52" s="60"/>
      <c r="AB52" s="189"/>
      <c r="AC52" s="60"/>
      <c r="AD52" s="189"/>
      <c r="AE52" s="60"/>
      <c r="AF52" s="197"/>
      <c r="AG52" s="197"/>
      <c r="AH52" s="198"/>
      <c r="AI52" s="198"/>
      <c r="AJ52" s="189"/>
      <c r="AK52" s="60"/>
      <c r="AL52" s="61"/>
      <c r="AM52" s="60"/>
      <c r="AN52" s="61"/>
      <c r="AO52" s="60"/>
      <c r="AP52" s="60"/>
      <c r="AQ52" s="60"/>
    </row>
    <row r="53" spans="1:43">
      <c r="A53" s="92">
        <v>52</v>
      </c>
      <c r="B53" s="183" t="str">
        <f t="shared" si="0"/>
        <v xml:space="preserve"> </v>
      </c>
      <c r="C53" s="60"/>
      <c r="D53" s="156"/>
      <c r="E53" s="60"/>
      <c r="F53" s="60"/>
      <c r="G53" s="60"/>
      <c r="H53" s="60"/>
      <c r="I53" s="60"/>
      <c r="J53" s="60"/>
      <c r="K53" s="60"/>
      <c r="L53" s="60"/>
      <c r="M53" s="62"/>
      <c r="N53" s="60"/>
      <c r="O53" s="61"/>
      <c r="P53" s="61"/>
      <c r="Q53" s="61"/>
      <c r="R53" s="60"/>
      <c r="S53" s="60"/>
      <c r="T53" s="62"/>
      <c r="U53" s="62"/>
      <c r="V53" s="62"/>
      <c r="W53" s="62"/>
      <c r="X53" s="60"/>
      <c r="Y53" s="62"/>
      <c r="Z53" s="63"/>
      <c r="AA53" s="60"/>
      <c r="AB53" s="189"/>
      <c r="AC53" s="60"/>
      <c r="AD53" s="189"/>
      <c r="AE53" s="60"/>
      <c r="AF53" s="197"/>
      <c r="AG53" s="197"/>
      <c r="AH53" s="198"/>
      <c r="AI53" s="198"/>
      <c r="AJ53" s="189"/>
      <c r="AK53" s="60"/>
      <c r="AL53" s="61"/>
      <c r="AM53" s="60"/>
      <c r="AN53" s="61"/>
      <c r="AO53" s="60"/>
      <c r="AP53" s="60"/>
      <c r="AQ53" s="60"/>
    </row>
    <row r="54" spans="1:43">
      <c r="A54" s="92">
        <v>53</v>
      </c>
      <c r="B54" s="183" t="str">
        <f t="shared" si="0"/>
        <v xml:space="preserve"> </v>
      </c>
      <c r="C54" s="60"/>
      <c r="D54" s="156"/>
      <c r="E54" s="60"/>
      <c r="F54" s="60"/>
      <c r="G54" s="60"/>
      <c r="H54" s="60"/>
      <c r="I54" s="60"/>
      <c r="J54" s="60"/>
      <c r="K54" s="60"/>
      <c r="L54" s="60"/>
      <c r="M54" s="62"/>
      <c r="N54" s="60"/>
      <c r="O54" s="61"/>
      <c r="P54" s="61"/>
      <c r="Q54" s="61"/>
      <c r="R54" s="60"/>
      <c r="S54" s="60"/>
      <c r="T54" s="62"/>
      <c r="U54" s="62"/>
      <c r="V54" s="62"/>
      <c r="W54" s="62"/>
      <c r="X54" s="60"/>
      <c r="Y54" s="62"/>
      <c r="Z54" s="63"/>
      <c r="AA54" s="60"/>
      <c r="AB54" s="189"/>
      <c r="AC54" s="60"/>
      <c r="AD54" s="189"/>
      <c r="AE54" s="60"/>
      <c r="AF54" s="197"/>
      <c r="AG54" s="197"/>
      <c r="AH54" s="198"/>
      <c r="AI54" s="198"/>
      <c r="AJ54" s="189"/>
      <c r="AK54" s="60"/>
      <c r="AL54" s="61"/>
      <c r="AM54" s="60"/>
      <c r="AN54" s="61"/>
      <c r="AO54" s="60"/>
      <c r="AP54" s="60"/>
      <c r="AQ54" s="60"/>
    </row>
    <row r="55" spans="1:43">
      <c r="A55" s="92">
        <v>54</v>
      </c>
      <c r="B55" s="183" t="str">
        <f t="shared" si="0"/>
        <v xml:space="preserve"> </v>
      </c>
      <c r="C55" s="60"/>
      <c r="D55" s="156"/>
      <c r="E55" s="60"/>
      <c r="F55" s="60"/>
      <c r="G55" s="60"/>
      <c r="H55" s="60"/>
      <c r="I55" s="60"/>
      <c r="J55" s="60"/>
      <c r="K55" s="60"/>
      <c r="L55" s="60"/>
      <c r="M55" s="62"/>
      <c r="N55" s="60"/>
      <c r="O55" s="61"/>
      <c r="P55" s="61"/>
      <c r="Q55" s="61"/>
      <c r="R55" s="60"/>
      <c r="S55" s="60"/>
      <c r="T55" s="62"/>
      <c r="U55" s="62"/>
      <c r="V55" s="62"/>
      <c r="W55" s="62"/>
      <c r="X55" s="60"/>
      <c r="Y55" s="62"/>
      <c r="Z55" s="63"/>
      <c r="AA55" s="60"/>
      <c r="AB55" s="189"/>
      <c r="AC55" s="60"/>
      <c r="AD55" s="189"/>
      <c r="AE55" s="60"/>
      <c r="AF55" s="197"/>
      <c r="AG55" s="197"/>
      <c r="AH55" s="198"/>
      <c r="AI55" s="198"/>
      <c r="AJ55" s="189"/>
      <c r="AK55" s="60"/>
      <c r="AL55" s="61"/>
      <c r="AM55" s="60"/>
      <c r="AN55" s="61"/>
      <c r="AO55" s="60"/>
      <c r="AP55" s="60"/>
      <c r="AQ55" s="60"/>
    </row>
    <row r="56" spans="1:43">
      <c r="A56" s="92">
        <v>55</v>
      </c>
      <c r="B56" s="183" t="str">
        <f t="shared" si="0"/>
        <v xml:space="preserve"> </v>
      </c>
      <c r="C56" s="60"/>
      <c r="D56" s="156"/>
      <c r="E56" s="60"/>
      <c r="F56" s="60"/>
      <c r="G56" s="60"/>
      <c r="H56" s="60"/>
      <c r="I56" s="60"/>
      <c r="J56" s="60"/>
      <c r="K56" s="60"/>
      <c r="L56" s="60"/>
      <c r="M56" s="62"/>
      <c r="N56" s="60"/>
      <c r="O56" s="61"/>
      <c r="P56" s="61"/>
      <c r="Q56" s="61"/>
      <c r="R56" s="60"/>
      <c r="S56" s="60"/>
      <c r="T56" s="62"/>
      <c r="U56" s="62"/>
      <c r="V56" s="62"/>
      <c r="W56" s="62"/>
      <c r="X56" s="60"/>
      <c r="Y56" s="62"/>
      <c r="Z56" s="63"/>
      <c r="AA56" s="60"/>
      <c r="AB56" s="189"/>
      <c r="AC56" s="60"/>
      <c r="AD56" s="189"/>
      <c r="AE56" s="60"/>
      <c r="AF56" s="197"/>
      <c r="AG56" s="197"/>
      <c r="AH56" s="198"/>
      <c r="AI56" s="198"/>
      <c r="AJ56" s="189"/>
      <c r="AK56" s="60"/>
      <c r="AL56" s="61"/>
      <c r="AM56" s="60"/>
      <c r="AN56" s="61"/>
      <c r="AO56" s="60"/>
      <c r="AP56" s="60"/>
      <c r="AQ56" s="60"/>
    </row>
    <row r="57" spans="1:43">
      <c r="A57" s="92">
        <v>56</v>
      </c>
      <c r="B57" s="183" t="str">
        <f t="shared" si="0"/>
        <v xml:space="preserve"> </v>
      </c>
      <c r="C57" s="60"/>
      <c r="D57" s="156"/>
      <c r="E57" s="60"/>
      <c r="F57" s="60"/>
      <c r="G57" s="60"/>
      <c r="H57" s="60"/>
      <c r="I57" s="60"/>
      <c r="J57" s="60"/>
      <c r="K57" s="60"/>
      <c r="L57" s="60"/>
      <c r="M57" s="62"/>
      <c r="N57" s="60"/>
      <c r="O57" s="61"/>
      <c r="P57" s="61"/>
      <c r="Q57" s="61"/>
      <c r="R57" s="60"/>
      <c r="S57" s="60"/>
      <c r="T57" s="62"/>
      <c r="U57" s="62"/>
      <c r="V57" s="62"/>
      <c r="W57" s="62"/>
      <c r="X57" s="60"/>
      <c r="Y57" s="62"/>
      <c r="Z57" s="63"/>
      <c r="AA57" s="60"/>
      <c r="AB57" s="189"/>
      <c r="AC57" s="60"/>
      <c r="AD57" s="189"/>
      <c r="AE57" s="60"/>
      <c r="AF57" s="197"/>
      <c r="AG57" s="197"/>
      <c r="AH57" s="198"/>
      <c r="AI57" s="198"/>
      <c r="AJ57" s="189"/>
      <c r="AK57" s="60"/>
      <c r="AL57" s="61"/>
      <c r="AM57" s="60"/>
      <c r="AN57" s="61"/>
      <c r="AO57" s="60"/>
      <c r="AP57" s="60"/>
      <c r="AQ57" s="60"/>
    </row>
    <row r="58" spans="1:43">
      <c r="A58" s="92">
        <v>57</v>
      </c>
      <c r="B58" s="183" t="str">
        <f t="shared" si="0"/>
        <v xml:space="preserve"> </v>
      </c>
      <c r="C58" s="60"/>
      <c r="D58" s="156"/>
      <c r="E58" s="60"/>
      <c r="F58" s="60"/>
      <c r="G58" s="60"/>
      <c r="H58" s="60"/>
      <c r="I58" s="60"/>
      <c r="J58" s="60"/>
      <c r="K58" s="60"/>
      <c r="L58" s="60"/>
      <c r="M58" s="62"/>
      <c r="N58" s="60"/>
      <c r="O58" s="61"/>
      <c r="P58" s="61"/>
      <c r="Q58" s="61"/>
      <c r="R58" s="60"/>
      <c r="S58" s="60"/>
      <c r="T58" s="62"/>
      <c r="U58" s="62"/>
      <c r="V58" s="62"/>
      <c r="W58" s="62"/>
      <c r="X58" s="60"/>
      <c r="Y58" s="62"/>
      <c r="Z58" s="63"/>
      <c r="AA58" s="60"/>
      <c r="AB58" s="189"/>
      <c r="AC58" s="60"/>
      <c r="AD58" s="189"/>
      <c r="AE58" s="60"/>
      <c r="AF58" s="197"/>
      <c r="AG58" s="197"/>
      <c r="AH58" s="198"/>
      <c r="AI58" s="198"/>
      <c r="AJ58" s="189"/>
      <c r="AK58" s="60"/>
      <c r="AL58" s="61"/>
      <c r="AM58" s="60"/>
      <c r="AN58" s="61"/>
      <c r="AO58" s="60"/>
      <c r="AP58" s="60"/>
      <c r="AQ58" s="60"/>
    </row>
    <row r="59" spans="1:43">
      <c r="A59" s="92">
        <v>58</v>
      </c>
      <c r="B59" s="183" t="str">
        <f t="shared" si="0"/>
        <v xml:space="preserve"> </v>
      </c>
      <c r="C59" s="60"/>
      <c r="D59" s="156"/>
      <c r="E59" s="60"/>
      <c r="F59" s="60"/>
      <c r="G59" s="60"/>
      <c r="H59" s="60"/>
      <c r="I59" s="60"/>
      <c r="J59" s="60"/>
      <c r="K59" s="60"/>
      <c r="L59" s="60"/>
      <c r="M59" s="62"/>
      <c r="N59" s="60"/>
      <c r="O59" s="61"/>
      <c r="P59" s="61"/>
      <c r="Q59" s="61"/>
      <c r="R59" s="60"/>
      <c r="S59" s="60"/>
      <c r="T59" s="62"/>
      <c r="U59" s="62"/>
      <c r="V59" s="62"/>
      <c r="W59" s="62"/>
      <c r="X59" s="60"/>
      <c r="Y59" s="62"/>
      <c r="Z59" s="63"/>
      <c r="AA59" s="60"/>
      <c r="AB59" s="189"/>
      <c r="AC59" s="60"/>
      <c r="AD59" s="189"/>
      <c r="AE59" s="60"/>
      <c r="AF59" s="197"/>
      <c r="AG59" s="197"/>
      <c r="AH59" s="198"/>
      <c r="AI59" s="198"/>
      <c r="AJ59" s="189"/>
      <c r="AK59" s="60"/>
      <c r="AL59" s="61"/>
      <c r="AM59" s="60"/>
      <c r="AN59" s="61"/>
      <c r="AO59" s="60"/>
      <c r="AP59" s="60"/>
      <c r="AQ59" s="60"/>
    </row>
    <row r="60" spans="1:43">
      <c r="A60" s="92">
        <v>59</v>
      </c>
      <c r="B60" s="183" t="str">
        <f t="shared" si="0"/>
        <v xml:space="preserve"> </v>
      </c>
      <c r="C60" s="60"/>
      <c r="D60" s="156"/>
      <c r="E60" s="60"/>
      <c r="F60" s="60"/>
      <c r="G60" s="60"/>
      <c r="H60" s="60"/>
      <c r="I60" s="60"/>
      <c r="J60" s="60"/>
      <c r="K60" s="60"/>
      <c r="L60" s="60"/>
      <c r="M60" s="62"/>
      <c r="N60" s="60"/>
      <c r="O60" s="61"/>
      <c r="P60" s="61"/>
      <c r="Q60" s="61"/>
      <c r="R60" s="60"/>
      <c r="S60" s="60"/>
      <c r="T60" s="62"/>
      <c r="U60" s="62"/>
      <c r="V60" s="62"/>
      <c r="W60" s="62"/>
      <c r="X60" s="60"/>
      <c r="Y60" s="62"/>
      <c r="Z60" s="63"/>
      <c r="AA60" s="60"/>
      <c r="AB60" s="189"/>
      <c r="AC60" s="60"/>
      <c r="AD60" s="189"/>
      <c r="AE60" s="60"/>
      <c r="AF60" s="197"/>
      <c r="AG60" s="197"/>
      <c r="AH60" s="198"/>
      <c r="AI60" s="198"/>
      <c r="AJ60" s="189"/>
      <c r="AK60" s="60"/>
      <c r="AL60" s="61"/>
      <c r="AM60" s="60"/>
      <c r="AN60" s="61"/>
      <c r="AO60" s="60"/>
      <c r="AP60" s="60"/>
      <c r="AQ60" s="60"/>
    </row>
    <row r="61" spans="1:43">
      <c r="A61" s="92">
        <v>60</v>
      </c>
      <c r="B61" s="183" t="str">
        <f t="shared" si="0"/>
        <v xml:space="preserve"> </v>
      </c>
      <c r="C61" s="60"/>
      <c r="D61" s="156"/>
      <c r="E61" s="60"/>
      <c r="F61" s="60"/>
      <c r="G61" s="60"/>
      <c r="H61" s="60"/>
      <c r="I61" s="60"/>
      <c r="J61" s="60"/>
      <c r="K61" s="60"/>
      <c r="L61" s="60"/>
      <c r="M61" s="62"/>
      <c r="N61" s="60"/>
      <c r="O61" s="61"/>
      <c r="P61" s="61"/>
      <c r="Q61" s="61"/>
      <c r="R61" s="60"/>
      <c r="S61" s="60"/>
      <c r="T61" s="62"/>
      <c r="U61" s="62"/>
      <c r="V61" s="62"/>
      <c r="W61" s="62"/>
      <c r="X61" s="60"/>
      <c r="Y61" s="62"/>
      <c r="Z61" s="63"/>
      <c r="AA61" s="60"/>
      <c r="AB61" s="189"/>
      <c r="AC61" s="60"/>
      <c r="AD61" s="189"/>
      <c r="AE61" s="60"/>
      <c r="AF61" s="197"/>
      <c r="AG61" s="197"/>
      <c r="AH61" s="198"/>
      <c r="AI61" s="198"/>
      <c r="AJ61" s="189"/>
      <c r="AK61" s="60"/>
      <c r="AL61" s="61"/>
      <c r="AM61" s="60"/>
      <c r="AN61" s="61"/>
      <c r="AO61" s="60"/>
      <c r="AP61" s="60"/>
      <c r="AQ61" s="60"/>
    </row>
    <row r="62" spans="1:43">
      <c r="A62" s="92">
        <v>61</v>
      </c>
      <c r="B62" s="183" t="str">
        <f t="shared" si="0"/>
        <v xml:space="preserve"> </v>
      </c>
      <c r="C62" s="60"/>
      <c r="D62" s="156"/>
      <c r="E62" s="60"/>
      <c r="F62" s="60"/>
      <c r="G62" s="60"/>
      <c r="H62" s="60"/>
      <c r="I62" s="60"/>
      <c r="J62" s="60"/>
      <c r="K62" s="60"/>
      <c r="L62" s="60"/>
      <c r="M62" s="62"/>
      <c r="N62" s="60"/>
      <c r="O62" s="61"/>
      <c r="P62" s="61"/>
      <c r="Q62" s="61"/>
      <c r="R62" s="60"/>
      <c r="S62" s="60"/>
      <c r="T62" s="62"/>
      <c r="U62" s="62"/>
      <c r="V62" s="62"/>
      <c r="W62" s="62"/>
      <c r="X62" s="60"/>
      <c r="Y62" s="62"/>
      <c r="Z62" s="63"/>
      <c r="AA62" s="60"/>
      <c r="AB62" s="189"/>
      <c r="AC62" s="60"/>
      <c r="AD62" s="189"/>
      <c r="AE62" s="60"/>
      <c r="AF62" s="197"/>
      <c r="AG62" s="197"/>
      <c r="AH62" s="198"/>
      <c r="AI62" s="198"/>
      <c r="AJ62" s="189"/>
      <c r="AK62" s="60"/>
      <c r="AL62" s="61"/>
      <c r="AM62" s="60"/>
      <c r="AN62" s="61"/>
      <c r="AO62" s="60"/>
      <c r="AP62" s="60"/>
      <c r="AQ62" s="60"/>
    </row>
    <row r="63" spans="1:43">
      <c r="A63" s="92">
        <v>62</v>
      </c>
      <c r="B63" s="183" t="str">
        <f t="shared" si="0"/>
        <v xml:space="preserve"> </v>
      </c>
      <c r="C63" s="60"/>
      <c r="D63" s="156"/>
      <c r="E63" s="60"/>
      <c r="F63" s="60"/>
      <c r="G63" s="60"/>
      <c r="H63" s="60"/>
      <c r="I63" s="60"/>
      <c r="J63" s="60"/>
      <c r="K63" s="60"/>
      <c r="L63" s="60"/>
      <c r="M63" s="62"/>
      <c r="N63" s="60"/>
      <c r="O63" s="61"/>
      <c r="P63" s="61"/>
      <c r="Q63" s="61"/>
      <c r="R63" s="60"/>
      <c r="S63" s="60"/>
      <c r="T63" s="62"/>
      <c r="U63" s="62"/>
      <c r="V63" s="62"/>
      <c r="W63" s="62"/>
      <c r="X63" s="60"/>
      <c r="Y63" s="62"/>
      <c r="Z63" s="63"/>
      <c r="AA63" s="60"/>
      <c r="AB63" s="189"/>
      <c r="AC63" s="60"/>
      <c r="AD63" s="189"/>
      <c r="AE63" s="60"/>
      <c r="AF63" s="197"/>
      <c r="AG63" s="197"/>
      <c r="AH63" s="198"/>
      <c r="AI63" s="198"/>
      <c r="AJ63" s="189"/>
      <c r="AK63" s="60"/>
      <c r="AL63" s="61"/>
      <c r="AM63" s="60"/>
      <c r="AN63" s="61"/>
      <c r="AO63" s="60"/>
      <c r="AP63" s="60"/>
      <c r="AQ63" s="60"/>
    </row>
    <row r="64" spans="1:43">
      <c r="A64" s="92">
        <v>63</v>
      </c>
      <c r="B64" s="183" t="str">
        <f t="shared" si="0"/>
        <v xml:space="preserve"> </v>
      </c>
      <c r="C64" s="60"/>
      <c r="D64" s="156"/>
      <c r="E64" s="60"/>
      <c r="F64" s="60"/>
      <c r="G64" s="60"/>
      <c r="H64" s="60"/>
      <c r="I64" s="60"/>
      <c r="J64" s="60"/>
      <c r="K64" s="60"/>
      <c r="L64" s="60"/>
      <c r="M64" s="62"/>
      <c r="N64" s="60"/>
      <c r="O64" s="61"/>
      <c r="P64" s="61"/>
      <c r="Q64" s="61"/>
      <c r="R64" s="60"/>
      <c r="S64" s="60"/>
      <c r="T64" s="62"/>
      <c r="U64" s="62"/>
      <c r="V64" s="62"/>
      <c r="W64" s="62"/>
      <c r="X64" s="60"/>
      <c r="Y64" s="62"/>
      <c r="Z64" s="63"/>
      <c r="AA64" s="60"/>
      <c r="AB64" s="189"/>
      <c r="AC64" s="60"/>
      <c r="AD64" s="189"/>
      <c r="AE64" s="60"/>
      <c r="AF64" s="197"/>
      <c r="AG64" s="197"/>
      <c r="AH64" s="198"/>
      <c r="AI64" s="198"/>
      <c r="AJ64" s="189"/>
      <c r="AK64" s="60"/>
      <c r="AL64" s="61"/>
      <c r="AM64" s="60"/>
      <c r="AN64" s="61"/>
      <c r="AO64" s="60"/>
      <c r="AP64" s="60"/>
      <c r="AQ64" s="60"/>
    </row>
    <row r="65" spans="1:43">
      <c r="A65" s="92">
        <v>64</v>
      </c>
      <c r="B65" s="183" t="str">
        <f t="shared" si="0"/>
        <v xml:space="preserve"> </v>
      </c>
      <c r="C65" s="60"/>
      <c r="D65" s="156"/>
      <c r="E65" s="60"/>
      <c r="F65" s="60"/>
      <c r="G65" s="60"/>
      <c r="H65" s="60"/>
      <c r="I65" s="60"/>
      <c r="J65" s="60"/>
      <c r="K65" s="60"/>
      <c r="L65" s="60"/>
      <c r="M65" s="62"/>
      <c r="N65" s="60"/>
      <c r="O65" s="61"/>
      <c r="P65" s="61"/>
      <c r="Q65" s="61"/>
      <c r="R65" s="60"/>
      <c r="S65" s="60"/>
      <c r="T65" s="62"/>
      <c r="U65" s="62"/>
      <c r="V65" s="62"/>
      <c r="W65" s="62"/>
      <c r="X65" s="60"/>
      <c r="Y65" s="62"/>
      <c r="Z65" s="63"/>
      <c r="AA65" s="60"/>
      <c r="AB65" s="189"/>
      <c r="AC65" s="60"/>
      <c r="AD65" s="189"/>
      <c r="AE65" s="60"/>
      <c r="AF65" s="197"/>
      <c r="AG65" s="197"/>
      <c r="AH65" s="198"/>
      <c r="AI65" s="198"/>
      <c r="AJ65" s="189"/>
      <c r="AK65" s="60"/>
      <c r="AL65" s="61"/>
      <c r="AM65" s="60"/>
      <c r="AN65" s="61"/>
      <c r="AO65" s="60"/>
      <c r="AP65" s="60"/>
      <c r="AQ65" s="60"/>
    </row>
    <row r="66" spans="1:43">
      <c r="A66" s="92">
        <v>65</v>
      </c>
      <c r="B66" s="183" t="str">
        <f t="shared" ref="B66:B91" si="1">T66&amp;" "&amp;U66</f>
        <v xml:space="preserve"> </v>
      </c>
      <c r="C66" s="60"/>
      <c r="D66" s="156"/>
      <c r="E66" s="60"/>
      <c r="F66" s="60"/>
      <c r="G66" s="60"/>
      <c r="H66" s="60"/>
      <c r="I66" s="60"/>
      <c r="J66" s="60"/>
      <c r="K66" s="60"/>
      <c r="L66" s="60"/>
      <c r="M66" s="62"/>
      <c r="N66" s="60"/>
      <c r="O66" s="61"/>
      <c r="P66" s="61"/>
      <c r="Q66" s="61"/>
      <c r="R66" s="60"/>
      <c r="S66" s="60"/>
      <c r="T66" s="62"/>
      <c r="U66" s="62"/>
      <c r="V66" s="62"/>
      <c r="W66" s="62"/>
      <c r="X66" s="60"/>
      <c r="Y66" s="62"/>
      <c r="Z66" s="63"/>
      <c r="AA66" s="60"/>
      <c r="AB66" s="189"/>
      <c r="AC66" s="60"/>
      <c r="AD66" s="189"/>
      <c r="AE66" s="60"/>
      <c r="AF66" s="197"/>
      <c r="AG66" s="197"/>
      <c r="AH66" s="198"/>
      <c r="AI66" s="198"/>
      <c r="AJ66" s="189"/>
      <c r="AK66" s="60"/>
      <c r="AL66" s="61"/>
      <c r="AM66" s="60"/>
      <c r="AN66" s="61"/>
      <c r="AO66" s="60"/>
      <c r="AP66" s="60"/>
      <c r="AQ66" s="60"/>
    </row>
    <row r="67" spans="1:43">
      <c r="A67" s="92">
        <v>66</v>
      </c>
      <c r="B67" s="183" t="str">
        <f t="shared" si="1"/>
        <v xml:space="preserve"> </v>
      </c>
      <c r="C67" s="60"/>
      <c r="D67" s="156"/>
      <c r="E67" s="60"/>
      <c r="F67" s="60"/>
      <c r="G67" s="60"/>
      <c r="H67" s="60"/>
      <c r="I67" s="60"/>
      <c r="J67" s="60"/>
      <c r="K67" s="60"/>
      <c r="L67" s="60"/>
      <c r="M67" s="62"/>
      <c r="N67" s="60"/>
      <c r="O67" s="61"/>
      <c r="P67" s="61"/>
      <c r="Q67" s="61"/>
      <c r="R67" s="60"/>
      <c r="S67" s="60"/>
      <c r="T67" s="62"/>
      <c r="U67" s="62"/>
      <c r="V67" s="62"/>
      <c r="W67" s="62"/>
      <c r="X67" s="60"/>
      <c r="Y67" s="62"/>
      <c r="Z67" s="63"/>
      <c r="AA67" s="60"/>
      <c r="AB67" s="189"/>
      <c r="AC67" s="60"/>
      <c r="AD67" s="189"/>
      <c r="AE67" s="60"/>
      <c r="AF67" s="197"/>
      <c r="AG67" s="197"/>
      <c r="AH67" s="198"/>
      <c r="AI67" s="198"/>
      <c r="AJ67" s="190"/>
      <c r="AK67" s="60"/>
      <c r="AL67" s="61"/>
      <c r="AM67" s="60"/>
      <c r="AN67" s="61"/>
      <c r="AO67" s="60"/>
      <c r="AP67" s="60"/>
      <c r="AQ67" s="60"/>
    </row>
    <row r="68" spans="1:43">
      <c r="A68" s="92">
        <v>67</v>
      </c>
      <c r="B68" s="183" t="str">
        <f t="shared" si="1"/>
        <v xml:space="preserve"> </v>
      </c>
      <c r="C68" s="60"/>
      <c r="D68" s="156"/>
      <c r="E68" s="60"/>
      <c r="F68" s="60"/>
      <c r="G68" s="60"/>
      <c r="H68" s="60"/>
      <c r="I68" s="60"/>
      <c r="J68" s="60"/>
      <c r="K68" s="60"/>
      <c r="L68" s="60"/>
      <c r="M68" s="62"/>
      <c r="N68" s="60"/>
      <c r="O68" s="61"/>
      <c r="P68" s="61"/>
      <c r="Q68" s="61"/>
      <c r="R68" s="60"/>
      <c r="S68" s="60"/>
      <c r="T68" s="62"/>
      <c r="U68" s="62"/>
      <c r="V68" s="62"/>
      <c r="W68" s="62"/>
      <c r="X68" s="60"/>
      <c r="Y68" s="62"/>
      <c r="Z68" s="63"/>
      <c r="AA68" s="60"/>
      <c r="AB68" s="189"/>
      <c r="AC68" s="60"/>
      <c r="AD68" s="189"/>
      <c r="AE68" s="60"/>
      <c r="AF68" s="197"/>
      <c r="AG68" s="197"/>
      <c r="AH68" s="198"/>
      <c r="AI68" s="198"/>
      <c r="AJ68" s="189"/>
      <c r="AK68" s="60"/>
      <c r="AL68" s="61"/>
      <c r="AM68" s="60"/>
      <c r="AN68" s="61"/>
      <c r="AO68" s="60"/>
      <c r="AP68" s="60"/>
      <c r="AQ68" s="60"/>
    </row>
    <row r="69" spans="1:43">
      <c r="A69" s="92">
        <v>68</v>
      </c>
      <c r="B69" s="183" t="str">
        <f t="shared" si="1"/>
        <v xml:space="preserve"> </v>
      </c>
      <c r="C69" s="60"/>
      <c r="D69" s="156"/>
      <c r="E69" s="60"/>
      <c r="F69" s="60"/>
      <c r="G69" s="60"/>
      <c r="H69" s="60"/>
      <c r="I69" s="60"/>
      <c r="J69" s="60"/>
      <c r="K69" s="60"/>
      <c r="L69" s="60"/>
      <c r="M69" s="62"/>
      <c r="N69" s="60"/>
      <c r="O69" s="61"/>
      <c r="P69" s="61"/>
      <c r="Q69" s="61"/>
      <c r="R69" s="60"/>
      <c r="S69" s="60"/>
      <c r="T69" s="62"/>
      <c r="U69" s="62"/>
      <c r="V69" s="62"/>
      <c r="W69" s="62"/>
      <c r="X69" s="60"/>
      <c r="Y69" s="62"/>
      <c r="Z69" s="63"/>
      <c r="AA69" s="60"/>
      <c r="AB69" s="189"/>
      <c r="AC69" s="60"/>
      <c r="AD69" s="189"/>
      <c r="AE69" s="60"/>
      <c r="AF69" s="197"/>
      <c r="AG69" s="197"/>
      <c r="AH69" s="198"/>
      <c r="AI69" s="198"/>
      <c r="AJ69" s="199"/>
      <c r="AK69" s="60"/>
      <c r="AL69" s="61"/>
      <c r="AM69" s="60"/>
      <c r="AN69" s="61"/>
      <c r="AO69" s="60"/>
      <c r="AP69" s="60"/>
      <c r="AQ69" s="60"/>
    </row>
    <row r="70" spans="1:43" ht="14.25" thickBot="1">
      <c r="A70" s="93">
        <v>69</v>
      </c>
      <c r="B70" s="184" t="str">
        <f t="shared" si="1"/>
        <v xml:space="preserve"> </v>
      </c>
      <c r="C70" s="60"/>
      <c r="D70" s="156"/>
      <c r="E70" s="60"/>
      <c r="F70" s="60"/>
      <c r="G70" s="60"/>
      <c r="H70" s="60"/>
      <c r="I70" s="60"/>
      <c r="J70" s="60"/>
      <c r="K70" s="60"/>
      <c r="L70" s="60"/>
      <c r="M70" s="64"/>
      <c r="N70" s="60"/>
      <c r="O70" s="61"/>
      <c r="P70" s="61"/>
      <c r="Q70" s="61"/>
      <c r="R70" s="60"/>
      <c r="S70" s="96"/>
      <c r="T70" s="64"/>
      <c r="U70" s="64"/>
      <c r="V70" s="64"/>
      <c r="W70" s="64"/>
      <c r="X70" s="96"/>
      <c r="Y70" s="64"/>
      <c r="Z70" s="65"/>
      <c r="AA70" s="60"/>
      <c r="AB70" s="190"/>
      <c r="AC70" s="60"/>
      <c r="AD70" s="193"/>
      <c r="AE70" s="60"/>
      <c r="AF70" s="200"/>
      <c r="AG70" s="200"/>
      <c r="AH70" s="198"/>
      <c r="AI70" s="198"/>
      <c r="AJ70" s="193"/>
      <c r="AK70" s="60"/>
      <c r="AL70" s="61"/>
      <c r="AM70" s="60"/>
      <c r="AN70" s="61"/>
      <c r="AO70" s="60"/>
      <c r="AP70" s="60"/>
      <c r="AQ70" s="60"/>
    </row>
    <row r="71" spans="1:43" ht="14.25" customHeight="1" thickTop="1">
      <c r="A71" s="82">
        <v>70</v>
      </c>
      <c r="B71" s="185" t="str">
        <f t="shared" si="1"/>
        <v>吉岡 亨二</v>
      </c>
      <c r="C71" s="214" t="s">
        <v>236</v>
      </c>
      <c r="D71" s="178"/>
      <c r="E71" s="173"/>
      <c r="F71" s="173"/>
      <c r="G71" s="173"/>
      <c r="H71" s="173"/>
      <c r="I71" s="173"/>
      <c r="J71" s="173"/>
      <c r="K71" s="173"/>
      <c r="L71" s="204" t="s">
        <v>255</v>
      </c>
      <c r="M71" s="66" t="s">
        <v>256</v>
      </c>
      <c r="N71" s="71"/>
      <c r="O71" s="72"/>
      <c r="P71" s="72"/>
      <c r="Q71" s="72"/>
      <c r="R71" s="71"/>
      <c r="S71" s="74"/>
      <c r="T71" s="68" t="s">
        <v>257</v>
      </c>
      <c r="U71" s="68" t="s">
        <v>258</v>
      </c>
      <c r="V71" s="68" t="s">
        <v>259</v>
      </c>
      <c r="W71" s="68" t="s">
        <v>260</v>
      </c>
      <c r="X71" s="60"/>
      <c r="Y71" s="68" t="s">
        <v>261</v>
      </c>
      <c r="Z71" s="69">
        <v>19583</v>
      </c>
      <c r="AA71" s="71"/>
      <c r="AB71" s="191"/>
      <c r="AC71" s="71"/>
      <c r="AD71" s="94"/>
      <c r="AE71" s="71"/>
      <c r="AF71" s="201"/>
      <c r="AG71" s="201"/>
      <c r="AH71" s="94"/>
      <c r="AI71" s="94"/>
      <c r="AJ71" s="191"/>
      <c r="AK71" s="71"/>
      <c r="AL71" s="72"/>
      <c r="AM71" s="71"/>
      <c r="AN71" s="72"/>
      <c r="AO71" s="71"/>
      <c r="AP71" s="73"/>
      <c r="AQ71" s="60"/>
    </row>
    <row r="72" spans="1:43">
      <c r="A72" s="83">
        <v>71</v>
      </c>
      <c r="B72" s="183" t="str">
        <f t="shared" si="1"/>
        <v xml:space="preserve"> </v>
      </c>
      <c r="C72" s="215"/>
      <c r="D72" s="179"/>
      <c r="E72" s="174"/>
      <c r="F72" s="174"/>
      <c r="G72" s="174"/>
      <c r="H72" s="174"/>
      <c r="I72" s="174"/>
      <c r="J72" s="174"/>
      <c r="K72" s="174"/>
      <c r="L72" s="175"/>
      <c r="M72" s="62"/>
      <c r="N72" s="74"/>
      <c r="O72" s="75"/>
      <c r="P72" s="75"/>
      <c r="Q72" s="75"/>
      <c r="R72" s="74"/>
      <c r="S72" s="74"/>
      <c r="T72" s="62"/>
      <c r="U72" s="62"/>
      <c r="V72" s="62"/>
      <c r="W72" s="62"/>
      <c r="X72" s="60"/>
      <c r="Y72" s="62"/>
      <c r="Z72" s="63"/>
      <c r="AA72" s="74"/>
      <c r="AB72" s="189"/>
      <c r="AC72" s="74"/>
      <c r="AD72" s="77"/>
      <c r="AE72" s="74"/>
      <c r="AF72" s="131"/>
      <c r="AG72" s="131"/>
      <c r="AH72" s="77"/>
      <c r="AI72" s="77"/>
      <c r="AJ72" s="189"/>
      <c r="AK72" s="74"/>
      <c r="AL72" s="75"/>
      <c r="AM72" s="74"/>
      <c r="AN72" s="75"/>
      <c r="AO72" s="74"/>
      <c r="AP72" s="76"/>
      <c r="AQ72" s="60"/>
    </row>
    <row r="73" spans="1:43">
      <c r="A73" s="83">
        <v>72</v>
      </c>
      <c r="B73" s="183" t="str">
        <f t="shared" si="1"/>
        <v xml:space="preserve"> </v>
      </c>
      <c r="C73" s="215"/>
      <c r="D73" s="179"/>
      <c r="E73" s="174"/>
      <c r="F73" s="174"/>
      <c r="G73" s="174"/>
      <c r="H73" s="174"/>
      <c r="I73" s="174"/>
      <c r="J73" s="174"/>
      <c r="K73" s="174"/>
      <c r="L73" s="175"/>
      <c r="M73" s="62"/>
      <c r="N73" s="74"/>
      <c r="O73" s="75"/>
      <c r="P73" s="75"/>
      <c r="Q73" s="75"/>
      <c r="R73" s="74"/>
      <c r="S73" s="74"/>
      <c r="T73" s="62"/>
      <c r="U73" s="62"/>
      <c r="V73" s="62"/>
      <c r="W73" s="62"/>
      <c r="X73" s="60"/>
      <c r="Y73" s="62"/>
      <c r="Z73" s="63"/>
      <c r="AA73" s="74"/>
      <c r="AB73" s="189"/>
      <c r="AC73" s="77"/>
      <c r="AD73" s="77"/>
      <c r="AE73" s="77"/>
      <c r="AF73" s="131"/>
      <c r="AG73" s="131"/>
      <c r="AH73" s="77"/>
      <c r="AI73" s="77"/>
      <c r="AJ73" s="189"/>
      <c r="AK73" s="74"/>
      <c r="AL73" s="75"/>
      <c r="AM73" s="74"/>
      <c r="AN73" s="75"/>
      <c r="AO73" s="74"/>
      <c r="AP73" s="76"/>
      <c r="AQ73" s="60"/>
    </row>
    <row r="74" spans="1:43">
      <c r="A74" s="83">
        <v>73</v>
      </c>
      <c r="B74" s="183" t="str">
        <f t="shared" si="1"/>
        <v xml:space="preserve"> </v>
      </c>
      <c r="C74" s="215"/>
      <c r="D74" s="179"/>
      <c r="E74" s="174"/>
      <c r="F74" s="174"/>
      <c r="G74" s="174"/>
      <c r="H74" s="174"/>
      <c r="I74" s="174"/>
      <c r="J74" s="174"/>
      <c r="K74" s="174"/>
      <c r="L74" s="175"/>
      <c r="M74" s="62"/>
      <c r="N74" s="74"/>
      <c r="O74" s="75"/>
      <c r="P74" s="75"/>
      <c r="Q74" s="75"/>
      <c r="R74" s="74"/>
      <c r="S74" s="74"/>
      <c r="T74" s="62"/>
      <c r="U74" s="62"/>
      <c r="V74" s="62"/>
      <c r="W74" s="62"/>
      <c r="X74" s="60"/>
      <c r="Y74" s="62"/>
      <c r="Z74" s="63"/>
      <c r="AA74" s="74"/>
      <c r="AB74" s="189"/>
      <c r="AC74" s="77"/>
      <c r="AD74" s="77"/>
      <c r="AE74" s="77"/>
      <c r="AF74" s="131"/>
      <c r="AG74" s="131"/>
      <c r="AH74" s="77"/>
      <c r="AI74" s="77"/>
      <c r="AJ74" s="189"/>
      <c r="AK74" s="74"/>
      <c r="AL74" s="75"/>
      <c r="AM74" s="74"/>
      <c r="AN74" s="75"/>
      <c r="AO74" s="74"/>
      <c r="AP74" s="76"/>
      <c r="AQ74" s="60"/>
    </row>
    <row r="75" spans="1:43">
      <c r="A75" s="83">
        <v>74</v>
      </c>
      <c r="B75" s="183" t="str">
        <f t="shared" si="1"/>
        <v xml:space="preserve"> </v>
      </c>
      <c r="C75" s="215"/>
      <c r="D75" s="179"/>
      <c r="E75" s="174"/>
      <c r="F75" s="174"/>
      <c r="G75" s="174"/>
      <c r="H75" s="174"/>
      <c r="I75" s="174"/>
      <c r="J75" s="174"/>
      <c r="K75" s="174"/>
      <c r="L75" s="175"/>
      <c r="M75" s="62"/>
      <c r="N75" s="74"/>
      <c r="O75" s="75"/>
      <c r="P75" s="75"/>
      <c r="Q75" s="75"/>
      <c r="R75" s="74"/>
      <c r="S75" s="74"/>
      <c r="T75" s="62"/>
      <c r="U75" s="62"/>
      <c r="V75" s="62"/>
      <c r="W75" s="62"/>
      <c r="X75" s="60"/>
      <c r="Y75" s="62"/>
      <c r="Z75" s="63"/>
      <c r="AA75" s="74"/>
      <c r="AB75" s="189"/>
      <c r="AC75" s="77"/>
      <c r="AD75" s="77"/>
      <c r="AE75" s="77"/>
      <c r="AF75" s="131"/>
      <c r="AG75" s="131"/>
      <c r="AH75" s="77"/>
      <c r="AI75" s="77"/>
      <c r="AJ75" s="189"/>
      <c r="AK75" s="74"/>
      <c r="AL75" s="75"/>
      <c r="AM75" s="74"/>
      <c r="AN75" s="75"/>
      <c r="AO75" s="74"/>
      <c r="AP75" s="76"/>
      <c r="AQ75" s="60"/>
    </row>
    <row r="76" spans="1:43">
      <c r="A76" s="83">
        <v>75</v>
      </c>
      <c r="B76" s="183" t="str">
        <f t="shared" si="1"/>
        <v xml:space="preserve"> </v>
      </c>
      <c r="C76" s="215"/>
      <c r="D76" s="179"/>
      <c r="E76" s="174"/>
      <c r="F76" s="174"/>
      <c r="G76" s="174"/>
      <c r="H76" s="174"/>
      <c r="I76" s="174"/>
      <c r="J76" s="174"/>
      <c r="K76" s="174"/>
      <c r="L76" s="175"/>
      <c r="M76" s="62"/>
      <c r="N76" s="74"/>
      <c r="O76" s="75"/>
      <c r="P76" s="75"/>
      <c r="Q76" s="75"/>
      <c r="R76" s="74"/>
      <c r="S76" s="74"/>
      <c r="T76" s="62"/>
      <c r="U76" s="62"/>
      <c r="V76" s="62"/>
      <c r="W76" s="62"/>
      <c r="X76" s="60"/>
      <c r="Y76" s="62"/>
      <c r="Z76" s="63"/>
      <c r="AA76" s="74"/>
      <c r="AB76" s="189"/>
      <c r="AC76" s="77"/>
      <c r="AD76" s="77"/>
      <c r="AE76" s="77"/>
      <c r="AF76" s="131"/>
      <c r="AG76" s="131"/>
      <c r="AH76" s="77"/>
      <c r="AI76" s="77"/>
      <c r="AJ76" s="189"/>
      <c r="AK76" s="74"/>
      <c r="AL76" s="75"/>
      <c r="AM76" s="74"/>
      <c r="AN76" s="75"/>
      <c r="AO76" s="74"/>
      <c r="AP76" s="76"/>
      <c r="AQ76" s="60"/>
    </row>
    <row r="77" spans="1:43">
      <c r="A77" s="83">
        <v>76</v>
      </c>
      <c r="B77" s="183" t="str">
        <f t="shared" si="1"/>
        <v xml:space="preserve"> </v>
      </c>
      <c r="C77" s="215"/>
      <c r="D77" s="179"/>
      <c r="E77" s="174"/>
      <c r="F77" s="174"/>
      <c r="G77" s="174"/>
      <c r="H77" s="174"/>
      <c r="I77" s="174"/>
      <c r="J77" s="174"/>
      <c r="K77" s="174"/>
      <c r="L77" s="175"/>
      <c r="M77" s="62"/>
      <c r="N77" s="74"/>
      <c r="O77" s="75"/>
      <c r="P77" s="75"/>
      <c r="Q77" s="75"/>
      <c r="R77" s="74"/>
      <c r="S77" s="74"/>
      <c r="T77" s="62"/>
      <c r="U77" s="62"/>
      <c r="V77" s="62"/>
      <c r="W77" s="62"/>
      <c r="X77" s="60"/>
      <c r="Y77" s="62"/>
      <c r="Z77" s="63"/>
      <c r="AA77" s="74"/>
      <c r="AB77" s="189"/>
      <c r="AC77" s="77"/>
      <c r="AD77" s="77"/>
      <c r="AE77" s="77"/>
      <c r="AF77" s="131"/>
      <c r="AG77" s="131"/>
      <c r="AH77" s="77"/>
      <c r="AI77" s="77"/>
      <c r="AJ77" s="189"/>
      <c r="AK77" s="74"/>
      <c r="AL77" s="75"/>
      <c r="AM77" s="74"/>
      <c r="AN77" s="75"/>
      <c r="AO77" s="74"/>
      <c r="AP77" s="76"/>
      <c r="AQ77" s="60"/>
    </row>
    <row r="78" spans="1:43">
      <c r="A78" s="83">
        <v>77</v>
      </c>
      <c r="B78" s="183" t="str">
        <f t="shared" si="1"/>
        <v xml:space="preserve"> </v>
      </c>
      <c r="C78" s="215"/>
      <c r="D78" s="179"/>
      <c r="E78" s="174"/>
      <c r="F78" s="174"/>
      <c r="G78" s="174"/>
      <c r="H78" s="174"/>
      <c r="I78" s="174"/>
      <c r="J78" s="174"/>
      <c r="K78" s="174"/>
      <c r="L78" s="175"/>
      <c r="M78" s="62"/>
      <c r="N78" s="74"/>
      <c r="O78" s="75"/>
      <c r="P78" s="75"/>
      <c r="Q78" s="75"/>
      <c r="R78" s="74"/>
      <c r="S78" s="74"/>
      <c r="T78" s="62"/>
      <c r="U78" s="62"/>
      <c r="V78" s="62"/>
      <c r="W78" s="62"/>
      <c r="X78" s="60"/>
      <c r="Y78" s="62"/>
      <c r="Z78" s="63"/>
      <c r="AA78" s="74"/>
      <c r="AB78" s="189"/>
      <c r="AC78" s="77"/>
      <c r="AD78" s="77"/>
      <c r="AE78" s="77"/>
      <c r="AF78" s="131"/>
      <c r="AG78" s="131"/>
      <c r="AH78" s="77"/>
      <c r="AI78" s="77"/>
      <c r="AJ78" s="189"/>
      <c r="AK78" s="74"/>
      <c r="AL78" s="75"/>
      <c r="AM78" s="74"/>
      <c r="AN78" s="75"/>
      <c r="AO78" s="74"/>
      <c r="AP78" s="76"/>
      <c r="AQ78" s="60"/>
    </row>
    <row r="79" spans="1:43">
      <c r="A79" s="83">
        <v>78</v>
      </c>
      <c r="B79" s="183" t="str">
        <f t="shared" si="1"/>
        <v xml:space="preserve"> </v>
      </c>
      <c r="C79" s="215"/>
      <c r="D79" s="179"/>
      <c r="E79" s="174"/>
      <c r="F79" s="174"/>
      <c r="G79" s="174"/>
      <c r="H79" s="174"/>
      <c r="I79" s="174"/>
      <c r="J79" s="174"/>
      <c r="K79" s="174"/>
      <c r="L79" s="175"/>
      <c r="M79" s="62"/>
      <c r="N79" s="74"/>
      <c r="O79" s="75"/>
      <c r="P79" s="75"/>
      <c r="Q79" s="75"/>
      <c r="R79" s="74"/>
      <c r="S79" s="74"/>
      <c r="T79" s="62"/>
      <c r="U79" s="62"/>
      <c r="V79" s="62"/>
      <c r="W79" s="62"/>
      <c r="X79" s="60"/>
      <c r="Y79" s="62"/>
      <c r="Z79" s="63"/>
      <c r="AA79" s="74"/>
      <c r="AB79" s="189"/>
      <c r="AC79" s="77"/>
      <c r="AD79" s="77"/>
      <c r="AE79" s="77"/>
      <c r="AF79" s="131"/>
      <c r="AG79" s="131"/>
      <c r="AH79" s="77"/>
      <c r="AI79" s="77"/>
      <c r="AJ79" s="189"/>
      <c r="AK79" s="74"/>
      <c r="AL79" s="75"/>
      <c r="AM79" s="74"/>
      <c r="AN79" s="75"/>
      <c r="AO79" s="74"/>
      <c r="AP79" s="76"/>
      <c r="AQ79" s="60"/>
    </row>
    <row r="80" spans="1:43">
      <c r="A80" s="83">
        <v>79</v>
      </c>
      <c r="B80" s="183" t="str">
        <f t="shared" si="1"/>
        <v xml:space="preserve"> </v>
      </c>
      <c r="C80" s="215"/>
      <c r="D80" s="179"/>
      <c r="E80" s="174"/>
      <c r="F80" s="174"/>
      <c r="G80" s="174"/>
      <c r="H80" s="174"/>
      <c r="I80" s="174"/>
      <c r="J80" s="174"/>
      <c r="K80" s="174"/>
      <c r="L80" s="175"/>
      <c r="M80" s="62"/>
      <c r="N80" s="74"/>
      <c r="O80" s="75"/>
      <c r="P80" s="75"/>
      <c r="Q80" s="75"/>
      <c r="R80" s="74"/>
      <c r="S80" s="74"/>
      <c r="T80" s="62"/>
      <c r="U80" s="62"/>
      <c r="V80" s="62"/>
      <c r="W80" s="62"/>
      <c r="X80" s="60"/>
      <c r="Y80" s="62"/>
      <c r="Z80" s="63"/>
      <c r="AA80" s="74"/>
      <c r="AB80" s="189"/>
      <c r="AC80" s="77"/>
      <c r="AD80" s="77"/>
      <c r="AE80" s="77"/>
      <c r="AF80" s="131"/>
      <c r="AG80" s="131"/>
      <c r="AH80" s="77"/>
      <c r="AI80" s="77"/>
      <c r="AJ80" s="189"/>
      <c r="AK80" s="74"/>
      <c r="AL80" s="75"/>
      <c r="AM80" s="74"/>
      <c r="AN80" s="75"/>
      <c r="AO80" s="74"/>
      <c r="AP80" s="76"/>
      <c r="AQ80" s="60"/>
    </row>
    <row r="81" spans="1:43">
      <c r="A81" s="83">
        <v>80</v>
      </c>
      <c r="B81" s="183" t="str">
        <f t="shared" si="1"/>
        <v xml:space="preserve"> </v>
      </c>
      <c r="C81" s="215"/>
      <c r="D81" s="179"/>
      <c r="E81" s="174"/>
      <c r="F81" s="174"/>
      <c r="G81" s="174"/>
      <c r="H81" s="174"/>
      <c r="I81" s="174"/>
      <c r="J81" s="174"/>
      <c r="K81" s="174"/>
      <c r="L81" s="175"/>
      <c r="M81" s="62"/>
      <c r="N81" s="74"/>
      <c r="O81" s="75"/>
      <c r="P81" s="75"/>
      <c r="Q81" s="75"/>
      <c r="R81" s="74"/>
      <c r="S81" s="74"/>
      <c r="T81" s="62"/>
      <c r="U81" s="62"/>
      <c r="V81" s="62"/>
      <c r="W81" s="62"/>
      <c r="X81" s="60"/>
      <c r="Y81" s="62"/>
      <c r="Z81" s="63"/>
      <c r="AA81" s="74"/>
      <c r="AB81" s="189"/>
      <c r="AC81" s="77"/>
      <c r="AD81" s="77"/>
      <c r="AE81" s="77"/>
      <c r="AF81" s="131"/>
      <c r="AG81" s="131"/>
      <c r="AH81" s="77"/>
      <c r="AI81" s="77"/>
      <c r="AJ81" s="189"/>
      <c r="AK81" s="74"/>
      <c r="AL81" s="75"/>
      <c r="AM81" s="74"/>
      <c r="AN81" s="75"/>
      <c r="AO81" s="74"/>
      <c r="AP81" s="76"/>
      <c r="AQ81" s="60"/>
    </row>
    <row r="82" spans="1:43">
      <c r="A82" s="83">
        <v>81</v>
      </c>
      <c r="B82" s="183" t="str">
        <f t="shared" si="1"/>
        <v xml:space="preserve"> </v>
      </c>
      <c r="C82" s="215"/>
      <c r="D82" s="179"/>
      <c r="E82" s="174"/>
      <c r="F82" s="174"/>
      <c r="G82" s="174"/>
      <c r="H82" s="174"/>
      <c r="I82" s="174"/>
      <c r="J82" s="174"/>
      <c r="K82" s="174"/>
      <c r="L82" s="175"/>
      <c r="M82" s="62"/>
      <c r="N82" s="74"/>
      <c r="O82" s="75"/>
      <c r="P82" s="75"/>
      <c r="Q82" s="75"/>
      <c r="R82" s="74"/>
      <c r="S82" s="74"/>
      <c r="T82" s="62"/>
      <c r="U82" s="62"/>
      <c r="V82" s="62"/>
      <c r="W82" s="62"/>
      <c r="X82" s="60"/>
      <c r="Y82" s="62"/>
      <c r="Z82" s="63"/>
      <c r="AA82" s="74"/>
      <c r="AB82" s="189"/>
      <c r="AC82" s="77"/>
      <c r="AD82" s="77"/>
      <c r="AE82" s="77"/>
      <c r="AF82" s="131"/>
      <c r="AG82" s="131"/>
      <c r="AH82" s="77"/>
      <c r="AI82" s="77"/>
      <c r="AJ82" s="189"/>
      <c r="AK82" s="74"/>
      <c r="AL82" s="75"/>
      <c r="AM82" s="74"/>
      <c r="AN82" s="75"/>
      <c r="AO82" s="74"/>
      <c r="AP82" s="76"/>
      <c r="AQ82" s="60"/>
    </row>
    <row r="83" spans="1:43">
      <c r="A83" s="83">
        <v>82</v>
      </c>
      <c r="B83" s="183" t="str">
        <f t="shared" si="1"/>
        <v xml:space="preserve"> </v>
      </c>
      <c r="C83" s="215"/>
      <c r="D83" s="179"/>
      <c r="E83" s="174"/>
      <c r="F83" s="174"/>
      <c r="G83" s="174"/>
      <c r="H83" s="174"/>
      <c r="I83" s="174"/>
      <c r="J83" s="174"/>
      <c r="K83" s="174"/>
      <c r="L83" s="175"/>
      <c r="M83" s="62"/>
      <c r="N83" s="74"/>
      <c r="O83" s="75"/>
      <c r="P83" s="75"/>
      <c r="Q83" s="75"/>
      <c r="R83" s="74"/>
      <c r="S83" s="74"/>
      <c r="T83" s="62"/>
      <c r="U83" s="62"/>
      <c r="V83" s="62"/>
      <c r="W83" s="62"/>
      <c r="X83" s="60"/>
      <c r="Y83" s="62"/>
      <c r="Z83" s="63"/>
      <c r="AA83" s="74"/>
      <c r="AB83" s="189"/>
      <c r="AC83" s="77"/>
      <c r="AD83" s="77"/>
      <c r="AE83" s="77"/>
      <c r="AF83" s="131"/>
      <c r="AG83" s="131"/>
      <c r="AH83" s="77"/>
      <c r="AI83" s="77"/>
      <c r="AJ83" s="189"/>
      <c r="AK83" s="74"/>
      <c r="AL83" s="75"/>
      <c r="AM83" s="74"/>
      <c r="AN83" s="75"/>
      <c r="AO83" s="74"/>
      <c r="AP83" s="76"/>
      <c r="AQ83" s="60"/>
    </row>
    <row r="84" spans="1:43">
      <c r="A84" s="83">
        <v>83</v>
      </c>
      <c r="B84" s="183" t="str">
        <f t="shared" si="1"/>
        <v xml:space="preserve"> </v>
      </c>
      <c r="C84" s="215"/>
      <c r="D84" s="179"/>
      <c r="E84" s="174"/>
      <c r="F84" s="174"/>
      <c r="G84" s="174"/>
      <c r="H84" s="174"/>
      <c r="I84" s="174"/>
      <c r="J84" s="174"/>
      <c r="K84" s="174"/>
      <c r="L84" s="175"/>
      <c r="M84" s="62"/>
      <c r="N84" s="74"/>
      <c r="O84" s="75"/>
      <c r="P84" s="75"/>
      <c r="Q84" s="75"/>
      <c r="R84" s="74"/>
      <c r="S84" s="74"/>
      <c r="T84" s="62"/>
      <c r="U84" s="62"/>
      <c r="V84" s="62"/>
      <c r="W84" s="62"/>
      <c r="X84" s="60"/>
      <c r="Y84" s="62"/>
      <c r="Z84" s="63"/>
      <c r="AA84" s="74"/>
      <c r="AB84" s="189"/>
      <c r="AC84" s="77"/>
      <c r="AD84" s="77"/>
      <c r="AE84" s="77"/>
      <c r="AF84" s="131"/>
      <c r="AG84" s="131"/>
      <c r="AH84" s="77"/>
      <c r="AI84" s="77"/>
      <c r="AJ84" s="189"/>
      <c r="AK84" s="74"/>
      <c r="AL84" s="75"/>
      <c r="AM84" s="74"/>
      <c r="AN84" s="75"/>
      <c r="AO84" s="74"/>
      <c r="AP84" s="76"/>
      <c r="AQ84" s="60"/>
    </row>
    <row r="85" spans="1:43">
      <c r="A85" s="83">
        <v>84</v>
      </c>
      <c r="B85" s="183" t="str">
        <f t="shared" si="1"/>
        <v xml:space="preserve"> </v>
      </c>
      <c r="C85" s="215"/>
      <c r="D85" s="179"/>
      <c r="E85" s="174"/>
      <c r="F85" s="174"/>
      <c r="G85" s="174"/>
      <c r="H85" s="174"/>
      <c r="I85" s="174"/>
      <c r="J85" s="174"/>
      <c r="K85" s="174"/>
      <c r="L85" s="175"/>
      <c r="M85" s="62"/>
      <c r="N85" s="74"/>
      <c r="O85" s="75"/>
      <c r="P85" s="75"/>
      <c r="Q85" s="75"/>
      <c r="R85" s="74"/>
      <c r="S85" s="74"/>
      <c r="T85" s="62"/>
      <c r="U85" s="62"/>
      <c r="V85" s="62"/>
      <c r="W85" s="62"/>
      <c r="X85" s="60"/>
      <c r="Y85" s="62"/>
      <c r="Z85" s="63"/>
      <c r="AA85" s="74"/>
      <c r="AB85" s="189"/>
      <c r="AC85" s="77"/>
      <c r="AD85" s="77"/>
      <c r="AE85" s="77"/>
      <c r="AF85" s="131"/>
      <c r="AG85" s="131"/>
      <c r="AH85" s="77"/>
      <c r="AI85" s="77"/>
      <c r="AJ85" s="189"/>
      <c r="AK85" s="74"/>
      <c r="AL85" s="75"/>
      <c r="AM85" s="74"/>
      <c r="AN85" s="75"/>
      <c r="AO85" s="74"/>
      <c r="AP85" s="76"/>
      <c r="AQ85" s="60"/>
    </row>
    <row r="86" spans="1:43">
      <c r="A86" s="83">
        <v>85</v>
      </c>
      <c r="B86" s="183" t="str">
        <f t="shared" si="1"/>
        <v xml:space="preserve"> </v>
      </c>
      <c r="C86" s="215"/>
      <c r="D86" s="179"/>
      <c r="E86" s="174"/>
      <c r="F86" s="174"/>
      <c r="G86" s="174"/>
      <c r="H86" s="174"/>
      <c r="I86" s="174"/>
      <c r="J86" s="174"/>
      <c r="K86" s="174"/>
      <c r="L86" s="175"/>
      <c r="M86" s="62"/>
      <c r="N86" s="74"/>
      <c r="O86" s="75"/>
      <c r="P86" s="75"/>
      <c r="Q86" s="75"/>
      <c r="R86" s="74"/>
      <c r="S86" s="74"/>
      <c r="T86" s="62"/>
      <c r="U86" s="62"/>
      <c r="V86" s="62"/>
      <c r="W86" s="62"/>
      <c r="X86" s="60"/>
      <c r="Y86" s="62"/>
      <c r="Z86" s="63"/>
      <c r="AA86" s="74"/>
      <c r="AB86" s="189"/>
      <c r="AC86" s="77"/>
      <c r="AD86" s="77"/>
      <c r="AE86" s="77"/>
      <c r="AF86" s="131"/>
      <c r="AG86" s="131"/>
      <c r="AH86" s="77"/>
      <c r="AI86" s="77"/>
      <c r="AJ86" s="189"/>
      <c r="AK86" s="74"/>
      <c r="AL86" s="75"/>
      <c r="AM86" s="74"/>
      <c r="AN86" s="75"/>
      <c r="AO86" s="74"/>
      <c r="AP86" s="76"/>
      <c r="AQ86" s="60"/>
    </row>
    <row r="87" spans="1:43">
      <c r="A87" s="83">
        <v>86</v>
      </c>
      <c r="B87" s="183" t="str">
        <f t="shared" si="1"/>
        <v xml:space="preserve"> </v>
      </c>
      <c r="C87" s="215"/>
      <c r="D87" s="179"/>
      <c r="E87" s="174"/>
      <c r="F87" s="174"/>
      <c r="G87" s="174"/>
      <c r="H87" s="174"/>
      <c r="I87" s="174"/>
      <c r="J87" s="174"/>
      <c r="K87" s="174"/>
      <c r="L87" s="175"/>
      <c r="M87" s="62"/>
      <c r="N87" s="74"/>
      <c r="O87" s="75"/>
      <c r="P87" s="75"/>
      <c r="Q87" s="75"/>
      <c r="R87" s="74"/>
      <c r="S87" s="74"/>
      <c r="T87" s="62"/>
      <c r="U87" s="62"/>
      <c r="V87" s="62"/>
      <c r="W87" s="62"/>
      <c r="X87" s="60"/>
      <c r="Y87" s="62"/>
      <c r="Z87" s="63"/>
      <c r="AA87" s="74"/>
      <c r="AB87" s="189"/>
      <c r="AC87" s="77"/>
      <c r="AD87" s="77"/>
      <c r="AE87" s="77"/>
      <c r="AF87" s="131"/>
      <c r="AG87" s="131"/>
      <c r="AH87" s="77"/>
      <c r="AI87" s="77"/>
      <c r="AJ87" s="189"/>
      <c r="AK87" s="74"/>
      <c r="AL87" s="75"/>
      <c r="AM87" s="74"/>
      <c r="AN87" s="75"/>
      <c r="AO87" s="74"/>
      <c r="AP87" s="76"/>
      <c r="AQ87" s="60"/>
    </row>
    <row r="88" spans="1:43">
      <c r="A88" s="83">
        <v>87</v>
      </c>
      <c r="B88" s="183" t="str">
        <f t="shared" si="1"/>
        <v xml:space="preserve"> </v>
      </c>
      <c r="C88" s="215"/>
      <c r="D88" s="179"/>
      <c r="E88" s="174"/>
      <c r="F88" s="174"/>
      <c r="G88" s="174"/>
      <c r="H88" s="174"/>
      <c r="I88" s="174"/>
      <c r="J88" s="174"/>
      <c r="K88" s="174"/>
      <c r="L88" s="175"/>
      <c r="M88" s="62"/>
      <c r="N88" s="74"/>
      <c r="O88" s="75"/>
      <c r="P88" s="75"/>
      <c r="Q88" s="75"/>
      <c r="R88" s="74"/>
      <c r="S88" s="74"/>
      <c r="T88" s="62"/>
      <c r="U88" s="62"/>
      <c r="V88" s="62"/>
      <c r="W88" s="62"/>
      <c r="X88" s="60"/>
      <c r="Y88" s="62"/>
      <c r="Z88" s="63"/>
      <c r="AA88" s="74"/>
      <c r="AB88" s="189"/>
      <c r="AC88" s="77"/>
      <c r="AD88" s="77"/>
      <c r="AE88" s="77"/>
      <c r="AF88" s="131"/>
      <c r="AG88" s="131"/>
      <c r="AH88" s="77"/>
      <c r="AI88" s="77"/>
      <c r="AJ88" s="189"/>
      <c r="AK88" s="74"/>
      <c r="AL88" s="75"/>
      <c r="AM88" s="74"/>
      <c r="AN88" s="75"/>
      <c r="AO88" s="74"/>
      <c r="AP88" s="76"/>
      <c r="AQ88" s="60"/>
    </row>
    <row r="89" spans="1:43">
      <c r="A89" s="83">
        <v>88</v>
      </c>
      <c r="B89" s="183" t="str">
        <f t="shared" si="1"/>
        <v xml:space="preserve"> </v>
      </c>
      <c r="C89" s="215"/>
      <c r="D89" s="179"/>
      <c r="E89" s="174"/>
      <c r="F89" s="174"/>
      <c r="G89" s="174"/>
      <c r="H89" s="174"/>
      <c r="I89" s="174"/>
      <c r="J89" s="174"/>
      <c r="K89" s="174"/>
      <c r="L89" s="175"/>
      <c r="M89" s="62"/>
      <c r="N89" s="74"/>
      <c r="O89" s="75"/>
      <c r="P89" s="75"/>
      <c r="Q89" s="75"/>
      <c r="R89" s="74"/>
      <c r="S89" s="74"/>
      <c r="T89" s="62"/>
      <c r="U89" s="62"/>
      <c r="V89" s="62"/>
      <c r="W89" s="62"/>
      <c r="X89" s="60"/>
      <c r="Y89" s="62"/>
      <c r="Z89" s="63"/>
      <c r="AA89" s="74"/>
      <c r="AB89" s="189"/>
      <c r="AC89" s="77"/>
      <c r="AD89" s="77"/>
      <c r="AE89" s="77"/>
      <c r="AF89" s="131"/>
      <c r="AG89" s="131"/>
      <c r="AH89" s="77"/>
      <c r="AI89" s="77"/>
      <c r="AJ89" s="189"/>
      <c r="AK89" s="74"/>
      <c r="AL89" s="75"/>
      <c r="AM89" s="74"/>
      <c r="AN89" s="75"/>
      <c r="AO89" s="74"/>
      <c r="AP89" s="76"/>
      <c r="AQ89" s="60"/>
    </row>
    <row r="90" spans="1:43">
      <c r="A90" s="83">
        <v>89</v>
      </c>
      <c r="B90" s="183" t="str">
        <f t="shared" si="1"/>
        <v xml:space="preserve"> </v>
      </c>
      <c r="C90" s="215"/>
      <c r="D90" s="179"/>
      <c r="E90" s="174"/>
      <c r="F90" s="174"/>
      <c r="G90" s="174"/>
      <c r="H90" s="174"/>
      <c r="I90" s="174"/>
      <c r="J90" s="174"/>
      <c r="K90" s="174"/>
      <c r="L90" s="175"/>
      <c r="M90" s="62"/>
      <c r="N90" s="74"/>
      <c r="O90" s="75"/>
      <c r="P90" s="75"/>
      <c r="Q90" s="75"/>
      <c r="R90" s="74"/>
      <c r="S90" s="74"/>
      <c r="T90" s="62"/>
      <c r="U90" s="62"/>
      <c r="V90" s="62"/>
      <c r="W90" s="62"/>
      <c r="X90" s="60"/>
      <c r="Y90" s="62"/>
      <c r="Z90" s="63"/>
      <c r="AA90" s="74"/>
      <c r="AB90" s="189"/>
      <c r="AC90" s="77"/>
      <c r="AD90" s="77"/>
      <c r="AE90" s="77"/>
      <c r="AF90" s="131"/>
      <c r="AG90" s="131"/>
      <c r="AH90" s="77"/>
      <c r="AI90" s="77"/>
      <c r="AJ90" s="189"/>
      <c r="AK90" s="74"/>
      <c r="AL90" s="75"/>
      <c r="AM90" s="74"/>
      <c r="AN90" s="75"/>
      <c r="AO90" s="74"/>
      <c r="AP90" s="76"/>
      <c r="AQ90" s="60"/>
    </row>
    <row r="91" spans="1:43" ht="14.25" thickBot="1">
      <c r="A91" s="84">
        <v>90</v>
      </c>
      <c r="B91" s="186" t="str">
        <f t="shared" si="1"/>
        <v xml:space="preserve"> </v>
      </c>
      <c r="C91" s="216"/>
      <c r="D91" s="180"/>
      <c r="E91" s="176"/>
      <c r="F91" s="176"/>
      <c r="G91" s="176"/>
      <c r="H91" s="176"/>
      <c r="I91" s="176"/>
      <c r="J91" s="176"/>
      <c r="K91" s="176"/>
      <c r="L91" s="177"/>
      <c r="M91" s="87"/>
      <c r="N91" s="78"/>
      <c r="O91" s="79"/>
      <c r="P91" s="79"/>
      <c r="Q91" s="79"/>
      <c r="R91" s="78"/>
      <c r="S91" s="78"/>
      <c r="T91" s="67"/>
      <c r="U91" s="67"/>
      <c r="V91" s="67"/>
      <c r="W91" s="67"/>
      <c r="X91" s="78"/>
      <c r="Y91" s="67"/>
      <c r="Z91" s="70"/>
      <c r="AA91" s="78"/>
      <c r="AB91" s="189"/>
      <c r="AC91" s="80"/>
      <c r="AD91" s="80"/>
      <c r="AE91" s="80"/>
      <c r="AF91" s="132"/>
      <c r="AG91" s="132"/>
      <c r="AH91" s="80"/>
      <c r="AI91" s="80"/>
      <c r="AJ91" s="202"/>
      <c r="AK91" s="78"/>
      <c r="AL91" s="79"/>
      <c r="AM91" s="78"/>
      <c r="AN91" s="79"/>
      <c r="AO91" s="78"/>
      <c r="AP91" s="81"/>
      <c r="AQ91" s="60"/>
    </row>
    <row r="92" spans="1:43" ht="14.25" thickBot="1">
      <c r="A92" s="45" t="s">
        <v>38</v>
      </c>
      <c r="B92" s="46"/>
      <c r="C92" s="47" t="s">
        <v>0</v>
      </c>
      <c r="D92" s="47" t="s">
        <v>1</v>
      </c>
      <c r="E92" s="47" t="s">
        <v>2</v>
      </c>
      <c r="F92" s="47" t="s">
        <v>3</v>
      </c>
      <c r="G92" s="47" t="s">
        <v>4</v>
      </c>
      <c r="H92" s="47" t="s">
        <v>5</v>
      </c>
      <c r="I92" s="47" t="s">
        <v>6</v>
      </c>
      <c r="J92" s="47" t="s">
        <v>7</v>
      </c>
      <c r="K92" s="47" t="s">
        <v>8</v>
      </c>
      <c r="L92" s="97" t="s">
        <v>9</v>
      </c>
      <c r="M92" s="97" t="s">
        <v>10</v>
      </c>
      <c r="N92" s="47" t="s">
        <v>11</v>
      </c>
      <c r="O92" s="48" t="s">
        <v>12</v>
      </c>
      <c r="P92" s="48" t="s">
        <v>13</v>
      </c>
      <c r="Q92" s="48" t="s">
        <v>14</v>
      </c>
      <c r="R92" s="47" t="s">
        <v>15</v>
      </c>
      <c r="S92" s="47" t="s">
        <v>16</v>
      </c>
      <c r="T92" s="49" t="s">
        <v>17</v>
      </c>
      <c r="U92" s="49" t="s">
        <v>18</v>
      </c>
      <c r="V92" s="49" t="s">
        <v>19</v>
      </c>
      <c r="W92" s="49" t="s">
        <v>20</v>
      </c>
      <c r="X92" s="50" t="s">
        <v>21</v>
      </c>
      <c r="Y92" s="49" t="s">
        <v>22</v>
      </c>
      <c r="Z92" s="51" t="s">
        <v>23</v>
      </c>
      <c r="AA92" s="47" t="s">
        <v>24</v>
      </c>
      <c r="AB92" s="50" t="s">
        <v>25</v>
      </c>
      <c r="AC92" s="50" t="s">
        <v>26</v>
      </c>
      <c r="AD92" s="50" t="s">
        <v>27</v>
      </c>
      <c r="AE92" s="50" t="s">
        <v>28</v>
      </c>
      <c r="AF92" s="196" t="s">
        <v>106</v>
      </c>
      <c r="AG92" s="196" t="s">
        <v>29</v>
      </c>
      <c r="AH92" s="192" t="s">
        <v>105</v>
      </c>
      <c r="AI92" s="192" t="s">
        <v>30</v>
      </c>
      <c r="AJ92" s="192" t="s">
        <v>31</v>
      </c>
      <c r="AK92" s="85" t="s">
        <v>32</v>
      </c>
      <c r="AL92" s="86" t="s">
        <v>33</v>
      </c>
      <c r="AM92" s="85" t="s">
        <v>34</v>
      </c>
      <c r="AN92" s="86" t="s">
        <v>35</v>
      </c>
      <c r="AO92" s="85" t="s">
        <v>36</v>
      </c>
      <c r="AP92" s="85" t="s">
        <v>37</v>
      </c>
      <c r="AQ92" s="85" t="s">
        <v>107</v>
      </c>
    </row>
    <row r="93" spans="1:43" ht="14.25" thickTop="1">
      <c r="A93" s="2">
        <v>1</v>
      </c>
      <c r="B93" s="2">
        <v>2</v>
      </c>
      <c r="C93" s="2">
        <v>3</v>
      </c>
      <c r="D93" s="2">
        <v>4</v>
      </c>
      <c r="E93" s="2">
        <v>5</v>
      </c>
      <c r="F93" s="2">
        <v>6</v>
      </c>
      <c r="G93" s="2">
        <v>7</v>
      </c>
      <c r="H93" s="2">
        <v>8</v>
      </c>
      <c r="I93" s="2">
        <v>9</v>
      </c>
      <c r="J93" s="2">
        <v>10</v>
      </c>
      <c r="K93" s="2">
        <v>11</v>
      </c>
      <c r="L93" s="2">
        <v>12</v>
      </c>
      <c r="M93" s="2">
        <v>13</v>
      </c>
      <c r="N93" s="2">
        <v>14</v>
      </c>
      <c r="O93" s="2">
        <v>15</v>
      </c>
      <c r="P93" s="2">
        <v>16</v>
      </c>
      <c r="Q93" s="2">
        <v>17</v>
      </c>
      <c r="R93" s="2">
        <v>18</v>
      </c>
      <c r="S93" s="2">
        <v>19</v>
      </c>
      <c r="T93" s="2">
        <v>20</v>
      </c>
      <c r="U93" s="2">
        <v>21</v>
      </c>
      <c r="V93" s="2">
        <v>22</v>
      </c>
      <c r="W93" s="2">
        <v>23</v>
      </c>
      <c r="X93" s="2">
        <v>24</v>
      </c>
      <c r="Y93" s="2">
        <v>25</v>
      </c>
      <c r="Z93" s="2">
        <v>26</v>
      </c>
      <c r="AA93" s="2">
        <v>27</v>
      </c>
      <c r="AB93" s="2">
        <v>28</v>
      </c>
      <c r="AC93" s="2">
        <v>29</v>
      </c>
      <c r="AD93" s="194">
        <v>30</v>
      </c>
      <c r="AE93" s="2">
        <v>31</v>
      </c>
      <c r="AF93" s="194">
        <v>32</v>
      </c>
      <c r="AG93" s="194">
        <v>33</v>
      </c>
      <c r="AH93" s="194">
        <v>34</v>
      </c>
      <c r="AI93" s="194">
        <v>35</v>
      </c>
      <c r="AJ93" s="194">
        <v>36</v>
      </c>
      <c r="AK93" s="2">
        <v>37</v>
      </c>
      <c r="AL93" s="2">
        <v>38</v>
      </c>
      <c r="AM93" s="2">
        <v>39</v>
      </c>
      <c r="AN93" s="2">
        <v>40</v>
      </c>
      <c r="AO93" s="2">
        <v>41</v>
      </c>
      <c r="AP93" s="2">
        <v>42</v>
      </c>
      <c r="AQ93" s="2">
        <v>43</v>
      </c>
    </row>
    <row r="94" spans="1:43">
      <c r="B94" s="206" t="s">
        <v>264</v>
      </c>
      <c r="C94" s="205" t="s">
        <v>285</v>
      </c>
      <c r="D94" s="2"/>
      <c r="E94" s="2"/>
      <c r="F94" s="2"/>
      <c r="G94" s="2"/>
      <c r="H94" s="2"/>
      <c r="I94" s="2"/>
      <c r="J94" s="2"/>
      <c r="K94" s="2"/>
      <c r="L94" s="2"/>
      <c r="M94" s="205" t="s">
        <v>262</v>
      </c>
      <c r="N94" s="2"/>
      <c r="O94" s="2"/>
      <c r="P94" s="2"/>
      <c r="Q94" s="2"/>
      <c r="R94" s="2"/>
      <c r="S94" s="2"/>
      <c r="T94" s="2"/>
      <c r="U94" s="206" t="s">
        <v>427</v>
      </c>
      <c r="V94" s="2"/>
      <c r="W94" s="2"/>
      <c r="X94" s="2"/>
      <c r="Y94" s="206" t="s">
        <v>477</v>
      </c>
      <c r="Z94" s="2"/>
      <c r="AA94" s="2"/>
      <c r="AB94" s="2"/>
      <c r="AC94" s="2"/>
      <c r="AD94" s="194"/>
      <c r="AE94" s="2"/>
      <c r="AF94" s="194"/>
      <c r="AG94" s="194"/>
      <c r="AH94" s="194"/>
      <c r="AI94" s="194"/>
      <c r="AJ94" s="194"/>
      <c r="AK94" s="2"/>
      <c r="AL94" s="2"/>
      <c r="AM94" s="2"/>
      <c r="AN94" s="2"/>
      <c r="AO94" s="2"/>
      <c r="AP94" s="2"/>
      <c r="AQ94" s="2"/>
    </row>
    <row r="95" spans="1:43">
      <c r="B95" t="s">
        <v>263</v>
      </c>
      <c r="C95" t="s">
        <v>284</v>
      </c>
      <c r="M95" s="60" t="s">
        <v>111</v>
      </c>
      <c r="U95" t="s">
        <v>426</v>
      </c>
      <c r="Y95" t="s">
        <v>476</v>
      </c>
    </row>
    <row r="96" spans="1:43">
      <c r="A96"/>
      <c r="B96" t="s">
        <v>265</v>
      </c>
      <c r="C96" t="s">
        <v>286</v>
      </c>
      <c r="M96" s="60" t="s">
        <v>112</v>
      </c>
      <c r="U96" t="s">
        <v>428</v>
      </c>
      <c r="Y96" t="s">
        <v>478</v>
      </c>
      <c r="Z96"/>
    </row>
    <row r="97" spans="1:26">
      <c r="A97"/>
      <c r="B97" t="s">
        <v>266</v>
      </c>
      <c r="C97" t="s">
        <v>287</v>
      </c>
      <c r="M97" s="60" t="s">
        <v>113</v>
      </c>
      <c r="U97" t="s">
        <v>429</v>
      </c>
      <c r="Y97" t="s">
        <v>479</v>
      </c>
      <c r="Z97"/>
    </row>
    <row r="98" spans="1:26">
      <c r="A98"/>
      <c r="B98" t="s">
        <v>267</v>
      </c>
      <c r="C98" t="s">
        <v>288</v>
      </c>
      <c r="M98" s="60" t="s">
        <v>114</v>
      </c>
      <c r="U98" t="s">
        <v>430</v>
      </c>
      <c r="Y98" t="s">
        <v>480</v>
      </c>
      <c r="Z98"/>
    </row>
    <row r="99" spans="1:26">
      <c r="A99"/>
      <c r="B99" t="s">
        <v>268</v>
      </c>
      <c r="C99" t="s">
        <v>289</v>
      </c>
      <c r="M99" s="60" t="s">
        <v>115</v>
      </c>
      <c r="U99" t="s">
        <v>431</v>
      </c>
      <c r="Y99" t="s">
        <v>481</v>
      </c>
      <c r="Z99"/>
    </row>
    <row r="100" spans="1:26">
      <c r="A100"/>
      <c r="B100" t="s">
        <v>269</v>
      </c>
      <c r="C100" t="s">
        <v>290</v>
      </c>
      <c r="M100" s="60" t="s">
        <v>116</v>
      </c>
      <c r="U100" t="s">
        <v>432</v>
      </c>
      <c r="Y100" t="s">
        <v>482</v>
      </c>
      <c r="Z100"/>
    </row>
    <row r="101" spans="1:26">
      <c r="A101"/>
      <c r="B101" t="s">
        <v>270</v>
      </c>
      <c r="C101" t="s">
        <v>291</v>
      </c>
      <c r="M101" s="60" t="s">
        <v>117</v>
      </c>
      <c r="U101" t="s">
        <v>433</v>
      </c>
      <c r="Y101" t="s">
        <v>483</v>
      </c>
      <c r="Z101"/>
    </row>
    <row r="102" spans="1:26">
      <c r="A102"/>
      <c r="B102" t="s">
        <v>271</v>
      </c>
      <c r="C102" t="s">
        <v>292</v>
      </c>
      <c r="M102" s="60" t="s">
        <v>118</v>
      </c>
      <c r="U102" t="s">
        <v>434</v>
      </c>
      <c r="Y102" t="s">
        <v>484</v>
      </c>
      <c r="Z102"/>
    </row>
    <row r="103" spans="1:26">
      <c r="A103"/>
      <c r="B103" t="s">
        <v>272</v>
      </c>
      <c r="C103" t="s">
        <v>293</v>
      </c>
      <c r="M103" s="60" t="s">
        <v>119</v>
      </c>
      <c r="U103" t="s">
        <v>435</v>
      </c>
      <c r="Y103" t="s">
        <v>485</v>
      </c>
      <c r="Z103"/>
    </row>
    <row r="104" spans="1:26">
      <c r="A104"/>
      <c r="B104" t="s">
        <v>273</v>
      </c>
      <c r="C104" t="s">
        <v>294</v>
      </c>
      <c r="M104" s="60" t="s">
        <v>120</v>
      </c>
      <c r="U104" t="s">
        <v>436</v>
      </c>
      <c r="Y104" t="s">
        <v>486</v>
      </c>
      <c r="Z104"/>
    </row>
    <row r="105" spans="1:26">
      <c r="A105"/>
      <c r="B105" t="s">
        <v>274</v>
      </c>
      <c r="C105" t="s">
        <v>295</v>
      </c>
      <c r="M105" s="60" t="s">
        <v>121</v>
      </c>
      <c r="U105" t="s">
        <v>437</v>
      </c>
      <c r="Y105" t="s">
        <v>487</v>
      </c>
      <c r="Z105"/>
    </row>
    <row r="106" spans="1:26">
      <c r="A106"/>
      <c r="B106" t="s">
        <v>275</v>
      </c>
      <c r="C106" t="s">
        <v>296</v>
      </c>
      <c r="M106" s="60" t="s">
        <v>122</v>
      </c>
      <c r="U106" t="s">
        <v>438</v>
      </c>
      <c r="Y106" t="s">
        <v>488</v>
      </c>
      <c r="Z106"/>
    </row>
    <row r="107" spans="1:26">
      <c r="A107"/>
      <c r="B107" t="s">
        <v>276</v>
      </c>
      <c r="C107" t="s">
        <v>297</v>
      </c>
      <c r="M107" s="60" t="s">
        <v>123</v>
      </c>
      <c r="U107" t="s">
        <v>439</v>
      </c>
      <c r="Y107" t="s">
        <v>489</v>
      </c>
      <c r="Z107"/>
    </row>
    <row r="108" spans="1:26">
      <c r="A108"/>
      <c r="B108" t="s">
        <v>277</v>
      </c>
      <c r="C108" t="s">
        <v>298</v>
      </c>
      <c r="M108" s="60" t="s">
        <v>124</v>
      </c>
      <c r="U108" t="s">
        <v>440</v>
      </c>
      <c r="Y108" t="s">
        <v>490</v>
      </c>
      <c r="Z108"/>
    </row>
    <row r="109" spans="1:26">
      <c r="A109"/>
      <c r="B109" t="s">
        <v>278</v>
      </c>
      <c r="C109" t="s">
        <v>299</v>
      </c>
      <c r="M109" s="60" t="s">
        <v>125</v>
      </c>
      <c r="U109" t="s">
        <v>441</v>
      </c>
      <c r="Y109" t="s">
        <v>491</v>
      </c>
      <c r="Z109"/>
    </row>
    <row r="110" spans="1:26">
      <c r="A110"/>
      <c r="B110" t="s">
        <v>279</v>
      </c>
      <c r="C110" t="s">
        <v>300</v>
      </c>
      <c r="M110" s="60" t="s">
        <v>126</v>
      </c>
      <c r="U110" t="s">
        <v>442</v>
      </c>
      <c r="Y110" t="s">
        <v>492</v>
      </c>
      <c r="Z110"/>
    </row>
    <row r="111" spans="1:26">
      <c r="A111"/>
      <c r="B111" t="s">
        <v>280</v>
      </c>
      <c r="C111" t="s">
        <v>301</v>
      </c>
      <c r="M111" s="60" t="s">
        <v>127</v>
      </c>
      <c r="U111" t="s">
        <v>443</v>
      </c>
      <c r="Y111" t="s">
        <v>493</v>
      </c>
      <c r="Z111"/>
    </row>
    <row r="112" spans="1:26">
      <c r="A112"/>
      <c r="B112" t="s">
        <v>281</v>
      </c>
      <c r="M112" s="60" t="s">
        <v>128</v>
      </c>
      <c r="U112" t="s">
        <v>444</v>
      </c>
      <c r="Y112" t="s">
        <v>494</v>
      </c>
      <c r="Z112"/>
    </row>
    <row r="113" spans="1:26">
      <c r="A113"/>
      <c r="B113" t="s">
        <v>282</v>
      </c>
      <c r="M113" s="60" t="s">
        <v>129</v>
      </c>
      <c r="U113" t="s">
        <v>445</v>
      </c>
      <c r="Y113" t="s">
        <v>495</v>
      </c>
      <c r="Z113"/>
    </row>
    <row r="114" spans="1:26">
      <c r="A114"/>
      <c r="B114" t="s">
        <v>283</v>
      </c>
      <c r="M114" s="60" t="s">
        <v>130</v>
      </c>
      <c r="U114" t="s">
        <v>446</v>
      </c>
      <c r="Y114" t="s">
        <v>496</v>
      </c>
      <c r="Z114"/>
    </row>
    <row r="115" spans="1:26">
      <c r="M115" s="60" t="s">
        <v>131</v>
      </c>
      <c r="U115" t="s">
        <v>447</v>
      </c>
      <c r="Y115" t="s">
        <v>497</v>
      </c>
      <c r="Z115"/>
    </row>
    <row r="116" spans="1:26">
      <c r="A116" s="206" t="s">
        <v>303</v>
      </c>
      <c r="B116" t="s">
        <v>302</v>
      </c>
      <c r="M116" s="60" t="s">
        <v>132</v>
      </c>
      <c r="U116" t="s">
        <v>448</v>
      </c>
      <c r="Y116" t="s">
        <v>498</v>
      </c>
      <c r="Z116"/>
    </row>
    <row r="117" spans="1:26">
      <c r="A117"/>
      <c r="M117" s="60" t="s">
        <v>133</v>
      </c>
      <c r="U117" t="s">
        <v>449</v>
      </c>
      <c r="Y117" t="s">
        <v>499</v>
      </c>
      <c r="Z117"/>
    </row>
    <row r="118" spans="1:26">
      <c r="A118" t="s">
        <v>305</v>
      </c>
      <c r="B118" t="s">
        <v>304</v>
      </c>
      <c r="M118" s="60" t="s">
        <v>134</v>
      </c>
      <c r="U118" t="s">
        <v>450</v>
      </c>
      <c r="Y118" t="s">
        <v>500</v>
      </c>
      <c r="Z118"/>
    </row>
    <row r="119" spans="1:26">
      <c r="A119" t="s">
        <v>305</v>
      </c>
      <c r="B119" t="s">
        <v>306</v>
      </c>
      <c r="M119" s="60" t="s">
        <v>135</v>
      </c>
      <c r="Y119" t="s">
        <v>501</v>
      </c>
      <c r="Z119"/>
    </row>
    <row r="120" spans="1:26">
      <c r="A120" t="s">
        <v>305</v>
      </c>
      <c r="B120" t="s">
        <v>307</v>
      </c>
      <c r="M120" s="60" t="s">
        <v>136</v>
      </c>
      <c r="T120" s="207" t="s">
        <v>452</v>
      </c>
      <c r="U120" t="s">
        <v>451</v>
      </c>
      <c r="Y120" t="s">
        <v>502</v>
      </c>
      <c r="Z120"/>
    </row>
    <row r="121" spans="1:26">
      <c r="A121" t="s">
        <v>305</v>
      </c>
      <c r="B121" t="s">
        <v>308</v>
      </c>
      <c r="M121" s="60" t="s">
        <v>137</v>
      </c>
      <c r="T121" s="207" t="s">
        <v>452</v>
      </c>
      <c r="U121" t="s">
        <v>453</v>
      </c>
      <c r="Y121" t="s">
        <v>503</v>
      </c>
      <c r="Z121"/>
    </row>
    <row r="122" spans="1:26">
      <c r="A122" t="s">
        <v>305</v>
      </c>
      <c r="B122" t="s">
        <v>309</v>
      </c>
      <c r="M122" s="60" t="s">
        <v>138</v>
      </c>
      <c r="T122" s="207" t="s">
        <v>452</v>
      </c>
      <c r="U122" t="s">
        <v>454</v>
      </c>
      <c r="Y122" t="s">
        <v>504</v>
      </c>
      <c r="Z122"/>
    </row>
    <row r="123" spans="1:26">
      <c r="A123" t="s">
        <v>305</v>
      </c>
      <c r="B123" t="s">
        <v>310</v>
      </c>
      <c r="M123" s="60" t="s">
        <v>226</v>
      </c>
      <c r="T123" s="207" t="s">
        <v>452</v>
      </c>
      <c r="U123" t="s">
        <v>455</v>
      </c>
      <c r="Y123" t="s">
        <v>505</v>
      </c>
      <c r="Z123"/>
    </row>
    <row r="124" spans="1:26">
      <c r="A124" t="s">
        <v>305</v>
      </c>
      <c r="B124" t="s">
        <v>311</v>
      </c>
      <c r="M124" s="60" t="s">
        <v>139</v>
      </c>
      <c r="T124" s="207" t="s">
        <v>452</v>
      </c>
      <c r="U124" t="s">
        <v>456</v>
      </c>
      <c r="Y124" t="s">
        <v>506</v>
      </c>
      <c r="Z124"/>
    </row>
    <row r="125" spans="1:26">
      <c r="A125" t="s">
        <v>305</v>
      </c>
      <c r="B125" t="s">
        <v>312</v>
      </c>
      <c r="M125" s="60" t="s">
        <v>140</v>
      </c>
      <c r="T125" s="207" t="s">
        <v>452</v>
      </c>
      <c r="U125" t="s">
        <v>457</v>
      </c>
      <c r="Y125" t="s">
        <v>507</v>
      </c>
      <c r="Z125"/>
    </row>
    <row r="126" spans="1:26">
      <c r="A126" t="s">
        <v>305</v>
      </c>
      <c r="B126" t="s">
        <v>313</v>
      </c>
      <c r="M126" s="60" t="s">
        <v>141</v>
      </c>
      <c r="T126" s="207" t="s">
        <v>452</v>
      </c>
      <c r="U126" t="s">
        <v>458</v>
      </c>
      <c r="Y126" t="s">
        <v>508</v>
      </c>
      <c r="Z126"/>
    </row>
    <row r="127" spans="1:26">
      <c r="A127" t="s">
        <v>305</v>
      </c>
      <c r="B127" t="s">
        <v>314</v>
      </c>
      <c r="M127" s="60" t="s">
        <v>142</v>
      </c>
      <c r="T127" s="207" t="s">
        <v>452</v>
      </c>
      <c r="U127" t="s">
        <v>459</v>
      </c>
      <c r="Y127" t="s">
        <v>509</v>
      </c>
      <c r="Z127"/>
    </row>
    <row r="128" spans="1:26">
      <c r="A128" t="s">
        <v>305</v>
      </c>
      <c r="B128" t="s">
        <v>315</v>
      </c>
      <c r="M128" s="60" t="s">
        <v>143</v>
      </c>
      <c r="T128" s="207" t="s">
        <v>452</v>
      </c>
      <c r="U128" t="s">
        <v>460</v>
      </c>
      <c r="Y128" t="s">
        <v>510</v>
      </c>
      <c r="Z128"/>
    </row>
    <row r="129" spans="1:26">
      <c r="A129" t="s">
        <v>305</v>
      </c>
      <c r="B129" t="s">
        <v>316</v>
      </c>
      <c r="M129" s="60" t="s">
        <v>144</v>
      </c>
      <c r="T129" s="207" t="s">
        <v>452</v>
      </c>
      <c r="U129" t="s">
        <v>461</v>
      </c>
      <c r="Y129" t="s">
        <v>511</v>
      </c>
      <c r="Z129"/>
    </row>
    <row r="130" spans="1:26">
      <c r="A130" t="s">
        <v>305</v>
      </c>
      <c r="B130" t="s">
        <v>317</v>
      </c>
      <c r="M130" s="60" t="s">
        <v>145</v>
      </c>
      <c r="T130" s="207" t="s">
        <v>452</v>
      </c>
      <c r="U130" t="s">
        <v>462</v>
      </c>
      <c r="Y130" t="s">
        <v>512</v>
      </c>
      <c r="Z130"/>
    </row>
    <row r="131" spans="1:26">
      <c r="A131" t="s">
        <v>305</v>
      </c>
      <c r="B131" t="s">
        <v>318</v>
      </c>
      <c r="M131" s="60" t="s">
        <v>146</v>
      </c>
      <c r="T131" s="207" t="s">
        <v>452</v>
      </c>
      <c r="U131" t="s">
        <v>463</v>
      </c>
      <c r="Y131" t="s">
        <v>513</v>
      </c>
      <c r="Z131"/>
    </row>
    <row r="132" spans="1:26">
      <c r="A132" t="s">
        <v>305</v>
      </c>
      <c r="B132" t="s">
        <v>319</v>
      </c>
      <c r="M132" s="60" t="s">
        <v>147</v>
      </c>
      <c r="T132" s="207" t="s">
        <v>452</v>
      </c>
      <c r="U132" t="s">
        <v>464</v>
      </c>
      <c r="Y132" t="s">
        <v>514</v>
      </c>
      <c r="Z132"/>
    </row>
    <row r="133" spans="1:26">
      <c r="A133" t="s">
        <v>305</v>
      </c>
      <c r="B133" t="s">
        <v>320</v>
      </c>
      <c r="M133" s="60" t="s">
        <v>148</v>
      </c>
      <c r="T133" s="207" t="s">
        <v>452</v>
      </c>
      <c r="U133" t="s">
        <v>465</v>
      </c>
      <c r="Y133" t="s">
        <v>515</v>
      </c>
      <c r="Z133"/>
    </row>
    <row r="134" spans="1:26">
      <c r="A134" t="s">
        <v>305</v>
      </c>
      <c r="B134" t="s">
        <v>321</v>
      </c>
      <c r="M134" s="60" t="s">
        <v>149</v>
      </c>
      <c r="T134" s="207" t="s">
        <v>452</v>
      </c>
      <c r="U134" t="s">
        <v>466</v>
      </c>
      <c r="Y134" t="s">
        <v>516</v>
      </c>
      <c r="Z134"/>
    </row>
    <row r="135" spans="1:26">
      <c r="A135" t="s">
        <v>305</v>
      </c>
      <c r="B135" t="s">
        <v>322</v>
      </c>
      <c r="M135" s="60" t="s">
        <v>150</v>
      </c>
      <c r="T135" s="207" t="s">
        <v>452</v>
      </c>
      <c r="U135" t="s">
        <v>467</v>
      </c>
      <c r="Y135" t="s">
        <v>517</v>
      </c>
      <c r="Z135"/>
    </row>
    <row r="136" spans="1:26">
      <c r="A136" t="s">
        <v>305</v>
      </c>
      <c r="B136" t="s">
        <v>323</v>
      </c>
      <c r="M136" s="60" t="s">
        <v>151</v>
      </c>
      <c r="T136" s="207" t="s">
        <v>452</v>
      </c>
      <c r="U136" t="s">
        <v>468</v>
      </c>
      <c r="Y136" t="s">
        <v>518</v>
      </c>
      <c r="Z136"/>
    </row>
    <row r="137" spans="1:26">
      <c r="A137" t="s">
        <v>305</v>
      </c>
      <c r="B137" t="s">
        <v>324</v>
      </c>
      <c r="M137" s="60" t="s">
        <v>152</v>
      </c>
      <c r="T137" s="207" t="s">
        <v>452</v>
      </c>
      <c r="U137" t="s">
        <v>469</v>
      </c>
      <c r="Y137" t="s">
        <v>519</v>
      </c>
      <c r="Z137"/>
    </row>
    <row r="138" spans="1:26">
      <c r="A138" t="s">
        <v>305</v>
      </c>
      <c r="B138" t="s">
        <v>325</v>
      </c>
      <c r="M138" s="60" t="s">
        <v>153</v>
      </c>
      <c r="T138" s="207" t="s">
        <v>452</v>
      </c>
      <c r="U138" t="s">
        <v>470</v>
      </c>
      <c r="Y138" t="s">
        <v>520</v>
      </c>
      <c r="Z138"/>
    </row>
    <row r="139" spans="1:26">
      <c r="A139" t="s">
        <v>305</v>
      </c>
      <c r="B139" t="s">
        <v>326</v>
      </c>
      <c r="M139" s="60" t="s">
        <v>154</v>
      </c>
      <c r="T139" s="207" t="s">
        <v>452</v>
      </c>
      <c r="U139" t="s">
        <v>471</v>
      </c>
      <c r="Y139" t="s">
        <v>521</v>
      </c>
      <c r="Z139"/>
    </row>
    <row r="140" spans="1:26">
      <c r="A140" t="s">
        <v>305</v>
      </c>
      <c r="B140" t="s">
        <v>327</v>
      </c>
      <c r="M140" s="60" t="s">
        <v>155</v>
      </c>
      <c r="T140" s="207" t="s">
        <v>452</v>
      </c>
      <c r="U140" t="s">
        <v>472</v>
      </c>
      <c r="Y140" t="s">
        <v>522</v>
      </c>
      <c r="Z140"/>
    </row>
    <row r="141" spans="1:26">
      <c r="A141" t="s">
        <v>305</v>
      </c>
      <c r="B141" t="s">
        <v>328</v>
      </c>
      <c r="M141" s="60" t="s">
        <v>256</v>
      </c>
      <c r="T141" s="207" t="s">
        <v>452</v>
      </c>
      <c r="U141" t="s">
        <v>473</v>
      </c>
      <c r="Y141" t="s">
        <v>523</v>
      </c>
      <c r="Z141"/>
    </row>
    <row r="142" spans="1:26">
      <c r="A142" t="s">
        <v>305</v>
      </c>
      <c r="B142" t="s">
        <v>329</v>
      </c>
      <c r="M142" s="60" t="s">
        <v>156</v>
      </c>
      <c r="T142" s="207" t="s">
        <v>452</v>
      </c>
      <c r="U142" t="s">
        <v>474</v>
      </c>
      <c r="Y142" t="s">
        <v>524</v>
      </c>
      <c r="Z142"/>
    </row>
    <row r="143" spans="1:26">
      <c r="A143" t="s">
        <v>305</v>
      </c>
      <c r="B143" t="s">
        <v>330</v>
      </c>
      <c r="M143" s="60" t="s">
        <v>157</v>
      </c>
      <c r="T143" s="207" t="s">
        <v>452</v>
      </c>
      <c r="U143" t="s">
        <v>475</v>
      </c>
    </row>
    <row r="144" spans="1:26">
      <c r="A144" t="s">
        <v>305</v>
      </c>
      <c r="B144" t="s">
        <v>331</v>
      </c>
      <c r="M144" s="60" t="s">
        <v>158</v>
      </c>
    </row>
    <row r="145" spans="1:13">
      <c r="A145" t="s">
        <v>305</v>
      </c>
      <c r="B145" t="s">
        <v>332</v>
      </c>
      <c r="M145" s="60" t="s">
        <v>159</v>
      </c>
    </row>
    <row r="146" spans="1:13">
      <c r="A146" t="s">
        <v>305</v>
      </c>
      <c r="B146" t="s">
        <v>333</v>
      </c>
      <c r="M146" s="60" t="s">
        <v>160</v>
      </c>
    </row>
    <row r="147" spans="1:13">
      <c r="A147" t="s">
        <v>305</v>
      </c>
      <c r="B147" t="s">
        <v>334</v>
      </c>
      <c r="M147" s="60" t="s">
        <v>161</v>
      </c>
    </row>
    <row r="148" spans="1:13">
      <c r="A148" t="s">
        <v>305</v>
      </c>
      <c r="B148" t="s">
        <v>335</v>
      </c>
      <c r="M148" s="60" t="s">
        <v>162</v>
      </c>
    </row>
    <row r="149" spans="1:13">
      <c r="A149" t="s">
        <v>305</v>
      </c>
      <c r="B149" t="s">
        <v>336</v>
      </c>
      <c r="M149" s="60" t="s">
        <v>163</v>
      </c>
    </row>
    <row r="150" spans="1:13">
      <c r="A150" t="s">
        <v>305</v>
      </c>
      <c r="B150" t="s">
        <v>337</v>
      </c>
      <c r="M150" s="60" t="s">
        <v>164</v>
      </c>
    </row>
    <row r="151" spans="1:13">
      <c r="A151" t="s">
        <v>305</v>
      </c>
      <c r="B151" t="s">
        <v>338</v>
      </c>
      <c r="M151" s="60" t="s">
        <v>165</v>
      </c>
    </row>
    <row r="152" spans="1:13">
      <c r="A152" t="s">
        <v>305</v>
      </c>
      <c r="B152" t="s">
        <v>339</v>
      </c>
      <c r="M152" s="60" t="s">
        <v>166</v>
      </c>
    </row>
    <row r="153" spans="1:13">
      <c r="A153" t="s">
        <v>305</v>
      </c>
      <c r="B153" t="s">
        <v>340</v>
      </c>
      <c r="M153" s="60" t="s">
        <v>167</v>
      </c>
    </row>
    <row r="154" spans="1:13">
      <c r="A154" t="s">
        <v>305</v>
      </c>
      <c r="B154" t="s">
        <v>341</v>
      </c>
      <c r="M154" s="60" t="s">
        <v>168</v>
      </c>
    </row>
    <row r="155" spans="1:13">
      <c r="A155" t="s">
        <v>305</v>
      </c>
      <c r="B155" t="s">
        <v>342</v>
      </c>
      <c r="M155" s="60" t="s">
        <v>169</v>
      </c>
    </row>
    <row r="156" spans="1:13">
      <c r="A156" t="s">
        <v>305</v>
      </c>
      <c r="B156" t="s">
        <v>343</v>
      </c>
      <c r="M156" s="60" t="s">
        <v>170</v>
      </c>
    </row>
    <row r="157" spans="1:13">
      <c r="A157" t="s">
        <v>305</v>
      </c>
      <c r="B157" t="s">
        <v>344</v>
      </c>
      <c r="M157" s="60" t="s">
        <v>171</v>
      </c>
    </row>
    <row r="158" spans="1:13">
      <c r="A158" t="s">
        <v>305</v>
      </c>
      <c r="B158" t="s">
        <v>209</v>
      </c>
      <c r="M158" s="60" t="s">
        <v>172</v>
      </c>
    </row>
    <row r="159" spans="1:13">
      <c r="A159" t="s">
        <v>305</v>
      </c>
      <c r="B159" t="s">
        <v>345</v>
      </c>
      <c r="M159" s="60" t="s">
        <v>173</v>
      </c>
    </row>
    <row r="160" spans="1:13">
      <c r="A160" t="s">
        <v>305</v>
      </c>
      <c r="B160" t="s">
        <v>346</v>
      </c>
      <c r="M160" s="60" t="s">
        <v>174</v>
      </c>
    </row>
    <row r="161" spans="1:13">
      <c r="A161" t="s">
        <v>305</v>
      </c>
      <c r="B161" t="s">
        <v>347</v>
      </c>
      <c r="M161" s="60" t="s">
        <v>175</v>
      </c>
    </row>
    <row r="162" spans="1:13">
      <c r="A162" t="s">
        <v>305</v>
      </c>
      <c r="B162" t="s">
        <v>348</v>
      </c>
      <c r="M162" s="60" t="s">
        <v>176</v>
      </c>
    </row>
    <row r="163" spans="1:13">
      <c r="A163" t="s">
        <v>305</v>
      </c>
      <c r="B163" t="s">
        <v>349</v>
      </c>
      <c r="M163" s="60" t="s">
        <v>177</v>
      </c>
    </row>
    <row r="164" spans="1:13">
      <c r="A164" t="s">
        <v>305</v>
      </c>
      <c r="B164" t="s">
        <v>350</v>
      </c>
      <c r="M164" s="60" t="s">
        <v>178</v>
      </c>
    </row>
    <row r="165" spans="1:13">
      <c r="A165" t="s">
        <v>305</v>
      </c>
      <c r="B165" t="s">
        <v>351</v>
      </c>
      <c r="M165" s="60" t="s">
        <v>179</v>
      </c>
    </row>
    <row r="166" spans="1:13">
      <c r="A166" t="s">
        <v>305</v>
      </c>
      <c r="B166" t="s">
        <v>352</v>
      </c>
      <c r="M166" s="60" t="s">
        <v>180</v>
      </c>
    </row>
    <row r="167" spans="1:13">
      <c r="A167" t="s">
        <v>305</v>
      </c>
      <c r="B167" t="s">
        <v>353</v>
      </c>
      <c r="M167" s="60" t="s">
        <v>181</v>
      </c>
    </row>
    <row r="168" spans="1:13">
      <c r="A168" t="s">
        <v>305</v>
      </c>
      <c r="B168" t="s">
        <v>354</v>
      </c>
      <c r="M168" s="60" t="s">
        <v>182</v>
      </c>
    </row>
    <row r="169" spans="1:13">
      <c r="A169" t="s">
        <v>305</v>
      </c>
      <c r="B169" t="s">
        <v>355</v>
      </c>
      <c r="M169" s="60" t="s">
        <v>183</v>
      </c>
    </row>
    <row r="170" spans="1:13">
      <c r="A170" t="s">
        <v>305</v>
      </c>
      <c r="B170" t="s">
        <v>356</v>
      </c>
      <c r="M170" s="60" t="s">
        <v>184</v>
      </c>
    </row>
    <row r="171" spans="1:13">
      <c r="A171" t="s">
        <v>305</v>
      </c>
      <c r="B171" t="s">
        <v>357</v>
      </c>
      <c r="M171" s="60" t="s">
        <v>185</v>
      </c>
    </row>
    <row r="172" spans="1:13">
      <c r="A172" t="s">
        <v>305</v>
      </c>
      <c r="B172" t="s">
        <v>358</v>
      </c>
      <c r="M172" s="60" t="s">
        <v>186</v>
      </c>
    </row>
    <row r="173" spans="1:13">
      <c r="A173" t="s">
        <v>305</v>
      </c>
      <c r="B173" t="s">
        <v>359</v>
      </c>
      <c r="M173" s="60" t="s">
        <v>187</v>
      </c>
    </row>
    <row r="174" spans="1:13">
      <c r="A174" t="s">
        <v>305</v>
      </c>
      <c r="B174" t="s">
        <v>360</v>
      </c>
      <c r="M174" s="60" t="s">
        <v>188</v>
      </c>
    </row>
    <row r="175" spans="1:13">
      <c r="A175" t="s">
        <v>305</v>
      </c>
      <c r="B175" t="s">
        <v>361</v>
      </c>
      <c r="M175" s="60" t="s">
        <v>189</v>
      </c>
    </row>
    <row r="176" spans="1:13">
      <c r="A176" t="s">
        <v>305</v>
      </c>
      <c r="B176" t="s">
        <v>362</v>
      </c>
      <c r="M176" s="60" t="s">
        <v>190</v>
      </c>
    </row>
    <row r="177" spans="1:13">
      <c r="A177" t="s">
        <v>305</v>
      </c>
      <c r="B177" t="s">
        <v>363</v>
      </c>
      <c r="M177" s="60" t="s">
        <v>191</v>
      </c>
    </row>
    <row r="178" spans="1:13">
      <c r="A178" t="s">
        <v>305</v>
      </c>
      <c r="B178" t="s">
        <v>364</v>
      </c>
      <c r="M178" s="60" t="s">
        <v>192</v>
      </c>
    </row>
    <row r="179" spans="1:13">
      <c r="A179" t="s">
        <v>305</v>
      </c>
      <c r="B179" t="s">
        <v>365</v>
      </c>
      <c r="M179" s="60" t="s">
        <v>193</v>
      </c>
    </row>
    <row r="180" spans="1:13">
      <c r="A180" t="s">
        <v>305</v>
      </c>
      <c r="B180" t="s">
        <v>366</v>
      </c>
      <c r="M180" s="60" t="s">
        <v>194</v>
      </c>
    </row>
    <row r="181" spans="1:13">
      <c r="A181" t="s">
        <v>305</v>
      </c>
      <c r="B181" t="s">
        <v>367</v>
      </c>
      <c r="M181" s="60" t="s">
        <v>195</v>
      </c>
    </row>
    <row r="182" spans="1:13">
      <c r="A182" t="s">
        <v>305</v>
      </c>
      <c r="B182" t="s">
        <v>368</v>
      </c>
      <c r="M182" s="60" t="s">
        <v>196</v>
      </c>
    </row>
    <row r="183" spans="1:13">
      <c r="A183" t="s">
        <v>305</v>
      </c>
      <c r="B183" t="s">
        <v>369</v>
      </c>
      <c r="M183" s="60" t="s">
        <v>197</v>
      </c>
    </row>
    <row r="184" spans="1:13">
      <c r="A184" t="s">
        <v>305</v>
      </c>
      <c r="B184" t="s">
        <v>370</v>
      </c>
      <c r="M184" s="60" t="s">
        <v>198</v>
      </c>
    </row>
    <row r="185" spans="1:13">
      <c r="A185" t="s">
        <v>305</v>
      </c>
      <c r="B185" t="s">
        <v>371</v>
      </c>
      <c r="M185" s="60" t="s">
        <v>198</v>
      </c>
    </row>
    <row r="186" spans="1:13">
      <c r="A186" t="s">
        <v>305</v>
      </c>
      <c r="B186" t="s">
        <v>372</v>
      </c>
      <c r="M186" s="60" t="s">
        <v>199</v>
      </c>
    </row>
    <row r="187" spans="1:13">
      <c r="A187" t="s">
        <v>305</v>
      </c>
      <c r="B187" t="s">
        <v>373</v>
      </c>
      <c r="M187" s="60" t="s">
        <v>200</v>
      </c>
    </row>
    <row r="188" spans="1:13">
      <c r="A188" t="s">
        <v>305</v>
      </c>
      <c r="B188" t="s">
        <v>374</v>
      </c>
      <c r="M188" s="60" t="s">
        <v>201</v>
      </c>
    </row>
    <row r="189" spans="1:13">
      <c r="A189" t="s">
        <v>305</v>
      </c>
      <c r="B189" t="s">
        <v>375</v>
      </c>
      <c r="M189" s="60" t="s">
        <v>202</v>
      </c>
    </row>
    <row r="190" spans="1:13">
      <c r="A190" t="s">
        <v>305</v>
      </c>
      <c r="B190" t="s">
        <v>376</v>
      </c>
      <c r="M190" s="60" t="s">
        <v>203</v>
      </c>
    </row>
    <row r="191" spans="1:13">
      <c r="A191" t="s">
        <v>305</v>
      </c>
      <c r="B191" t="s">
        <v>377</v>
      </c>
      <c r="M191" s="60" t="s">
        <v>204</v>
      </c>
    </row>
    <row r="192" spans="1:13">
      <c r="A192" t="s">
        <v>305</v>
      </c>
      <c r="B192" t="s">
        <v>378</v>
      </c>
      <c r="M192" s="60" t="s">
        <v>205</v>
      </c>
    </row>
    <row r="193" spans="1:13">
      <c r="A193" t="s">
        <v>305</v>
      </c>
      <c r="B193" t="s">
        <v>379</v>
      </c>
      <c r="M193" s="60" t="s">
        <v>206</v>
      </c>
    </row>
    <row r="194" spans="1:13">
      <c r="A194" t="s">
        <v>305</v>
      </c>
      <c r="B194" t="s">
        <v>380</v>
      </c>
      <c r="M194" s="60" t="s">
        <v>207</v>
      </c>
    </row>
    <row r="195" spans="1:13">
      <c r="A195" t="s">
        <v>305</v>
      </c>
      <c r="B195" t="s">
        <v>381</v>
      </c>
      <c r="M195" s="60" t="s">
        <v>208</v>
      </c>
    </row>
    <row r="196" spans="1:13">
      <c r="A196" t="s">
        <v>305</v>
      </c>
      <c r="B196" t="s">
        <v>382</v>
      </c>
      <c r="M196" s="60" t="s">
        <v>209</v>
      </c>
    </row>
    <row r="197" spans="1:13">
      <c r="A197" t="s">
        <v>305</v>
      </c>
      <c r="B197" t="s">
        <v>383</v>
      </c>
      <c r="M197" s="60" t="s">
        <v>210</v>
      </c>
    </row>
    <row r="198" spans="1:13">
      <c r="A198" t="s">
        <v>305</v>
      </c>
      <c r="B198" t="s">
        <v>384</v>
      </c>
      <c r="M198" s="60" t="s">
        <v>211</v>
      </c>
    </row>
    <row r="199" spans="1:13">
      <c r="A199" t="s">
        <v>305</v>
      </c>
      <c r="B199" t="s">
        <v>385</v>
      </c>
      <c r="M199" s="60" t="s">
        <v>212</v>
      </c>
    </row>
    <row r="200" spans="1:13">
      <c r="A200" t="s">
        <v>305</v>
      </c>
      <c r="B200" t="s">
        <v>386</v>
      </c>
      <c r="M200" s="60" t="s">
        <v>213</v>
      </c>
    </row>
    <row r="201" spans="1:13">
      <c r="A201" t="s">
        <v>305</v>
      </c>
      <c r="B201" t="s">
        <v>387</v>
      </c>
      <c r="M201" s="60" t="s">
        <v>214</v>
      </c>
    </row>
    <row r="202" spans="1:13">
      <c r="A202" t="s">
        <v>305</v>
      </c>
      <c r="B202" t="s">
        <v>388</v>
      </c>
      <c r="M202" s="60" t="s">
        <v>215</v>
      </c>
    </row>
    <row r="203" spans="1:13">
      <c r="A203" t="s">
        <v>305</v>
      </c>
      <c r="B203" t="s">
        <v>389</v>
      </c>
      <c r="M203" s="60" t="s">
        <v>216</v>
      </c>
    </row>
    <row r="204" spans="1:13">
      <c r="A204" t="s">
        <v>305</v>
      </c>
      <c r="B204" t="s">
        <v>390</v>
      </c>
      <c r="M204" s="60" t="s">
        <v>217</v>
      </c>
    </row>
    <row r="205" spans="1:13">
      <c r="A205" t="s">
        <v>305</v>
      </c>
      <c r="B205" t="s">
        <v>391</v>
      </c>
      <c r="M205" s="60" t="s">
        <v>218</v>
      </c>
    </row>
    <row r="206" spans="1:13">
      <c r="A206" t="s">
        <v>305</v>
      </c>
      <c r="B206" t="s">
        <v>392</v>
      </c>
      <c r="M206" s="60" t="s">
        <v>219</v>
      </c>
    </row>
    <row r="207" spans="1:13">
      <c r="A207" t="s">
        <v>305</v>
      </c>
      <c r="B207" t="s">
        <v>393</v>
      </c>
      <c r="M207" s="60" t="s">
        <v>220</v>
      </c>
    </row>
    <row r="208" spans="1:13">
      <c r="A208" t="s">
        <v>305</v>
      </c>
      <c r="B208" t="s">
        <v>394</v>
      </c>
      <c r="M208" s="60" t="s">
        <v>221</v>
      </c>
    </row>
    <row r="209" spans="1:13">
      <c r="A209" t="s">
        <v>305</v>
      </c>
      <c r="B209" t="s">
        <v>395</v>
      </c>
      <c r="M209" s="60" t="s">
        <v>222</v>
      </c>
    </row>
    <row r="210" spans="1:13">
      <c r="A210" t="s">
        <v>305</v>
      </c>
      <c r="B210" t="s">
        <v>396</v>
      </c>
      <c r="M210" s="60" t="s">
        <v>223</v>
      </c>
    </row>
    <row r="211" spans="1:13">
      <c r="A211" t="s">
        <v>305</v>
      </c>
      <c r="B211" t="s">
        <v>397</v>
      </c>
      <c r="M211" s="60" t="s">
        <v>224</v>
      </c>
    </row>
    <row r="212" spans="1:13">
      <c r="A212" t="s">
        <v>305</v>
      </c>
      <c r="B212" t="s">
        <v>398</v>
      </c>
      <c r="M212" s="60" t="s">
        <v>225</v>
      </c>
    </row>
    <row r="213" spans="1:13">
      <c r="A213" t="s">
        <v>305</v>
      </c>
      <c r="B213" t="s">
        <v>399</v>
      </c>
    </row>
    <row r="214" spans="1:13">
      <c r="A214" t="s">
        <v>305</v>
      </c>
      <c r="B214" t="s">
        <v>400</v>
      </c>
    </row>
    <row r="215" spans="1:13">
      <c r="A215" t="s">
        <v>305</v>
      </c>
      <c r="B215" t="s">
        <v>401</v>
      </c>
    </row>
    <row r="216" spans="1:13">
      <c r="A216" t="s">
        <v>305</v>
      </c>
      <c r="B216" t="s">
        <v>402</v>
      </c>
    </row>
    <row r="217" spans="1:13">
      <c r="A217" t="s">
        <v>305</v>
      </c>
      <c r="B217" t="s">
        <v>403</v>
      </c>
    </row>
    <row r="218" spans="1:13">
      <c r="A218" t="s">
        <v>305</v>
      </c>
      <c r="B218" t="s">
        <v>404</v>
      </c>
    </row>
    <row r="219" spans="1:13">
      <c r="A219" t="s">
        <v>305</v>
      </c>
      <c r="B219" t="s">
        <v>405</v>
      </c>
    </row>
    <row r="220" spans="1:13">
      <c r="A220" t="s">
        <v>305</v>
      </c>
      <c r="B220" t="s">
        <v>406</v>
      </c>
    </row>
    <row r="221" spans="1:13">
      <c r="A221" t="s">
        <v>305</v>
      </c>
      <c r="B221" t="s">
        <v>407</v>
      </c>
    </row>
    <row r="222" spans="1:13">
      <c r="A222" t="s">
        <v>305</v>
      </c>
      <c r="B222" t="s">
        <v>408</v>
      </c>
    </row>
    <row r="223" spans="1:13">
      <c r="A223" t="s">
        <v>305</v>
      </c>
      <c r="B223" t="s">
        <v>409</v>
      </c>
    </row>
    <row r="224" spans="1:13">
      <c r="A224" t="s">
        <v>305</v>
      </c>
      <c r="B224" t="s">
        <v>410</v>
      </c>
    </row>
    <row r="225" spans="1:2">
      <c r="A225" t="s">
        <v>305</v>
      </c>
      <c r="B225" t="s">
        <v>411</v>
      </c>
    </row>
    <row r="226" spans="1:2">
      <c r="A226" t="s">
        <v>305</v>
      </c>
      <c r="B226" t="s">
        <v>412</v>
      </c>
    </row>
    <row r="227" spans="1:2">
      <c r="A227" t="s">
        <v>305</v>
      </c>
      <c r="B227" t="s">
        <v>413</v>
      </c>
    </row>
    <row r="228" spans="1:2">
      <c r="A228" t="s">
        <v>305</v>
      </c>
      <c r="B228" t="s">
        <v>414</v>
      </c>
    </row>
    <row r="229" spans="1:2">
      <c r="A229" t="s">
        <v>305</v>
      </c>
      <c r="B229" t="s">
        <v>415</v>
      </c>
    </row>
    <row r="230" spans="1:2">
      <c r="A230" t="s">
        <v>305</v>
      </c>
      <c r="B230" t="s">
        <v>416</v>
      </c>
    </row>
    <row r="231" spans="1:2">
      <c r="A231" t="s">
        <v>305</v>
      </c>
      <c r="B231" t="s">
        <v>417</v>
      </c>
    </row>
    <row r="232" spans="1:2">
      <c r="A232" t="s">
        <v>305</v>
      </c>
      <c r="B232" t="s">
        <v>418</v>
      </c>
    </row>
    <row r="233" spans="1:2">
      <c r="A233" t="s">
        <v>305</v>
      </c>
      <c r="B233" t="s">
        <v>419</v>
      </c>
    </row>
    <row r="234" spans="1:2">
      <c r="A234" t="s">
        <v>305</v>
      </c>
      <c r="B234" t="s">
        <v>420</v>
      </c>
    </row>
    <row r="235" spans="1:2">
      <c r="A235" t="s">
        <v>305</v>
      </c>
      <c r="B235" t="s">
        <v>421</v>
      </c>
    </row>
    <row r="236" spans="1:2">
      <c r="A236" t="s">
        <v>305</v>
      </c>
      <c r="B236" t="s">
        <v>422</v>
      </c>
    </row>
    <row r="237" spans="1:2">
      <c r="A237" t="s">
        <v>305</v>
      </c>
      <c r="B237" t="s">
        <v>423</v>
      </c>
    </row>
    <row r="238" spans="1:2">
      <c r="A238" t="s">
        <v>305</v>
      </c>
      <c r="B238" t="s">
        <v>424</v>
      </c>
    </row>
    <row r="239" spans="1:2">
      <c r="A239" t="s">
        <v>305</v>
      </c>
      <c r="B239" t="s">
        <v>425</v>
      </c>
    </row>
  </sheetData>
  <sheetProtection password="E8CF" sheet="1" objects="1" scenarios="1" sort="0"/>
  <mergeCells count="1">
    <mergeCell ref="C71:C91"/>
  </mergeCells>
  <phoneticPr fontId="2"/>
  <dataValidations count="1">
    <dataValidation type="list" allowBlank="1" showInputMessage="1" showErrorMessage="1" sqref="AR2:AR70">
      <formula1>"　,監督,連絡者"</formula1>
    </dataValidation>
  </dataValidations>
  <pageMargins left="0.78700000000000003" right="0.78700000000000003" top="0.98399999999999999" bottom="0.98399999999999999" header="0.51200000000000001" footer="0.51200000000000001"/>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K86"/>
  <sheetViews>
    <sheetView showZeros="0" zoomScaleNormal="100" workbookViewId="0"/>
  </sheetViews>
  <sheetFormatPr defaultRowHeight="13.5"/>
  <cols>
    <col min="1" max="1" width="3.625" customWidth="1"/>
    <col min="2" max="2" width="14.375" customWidth="1"/>
    <col min="3" max="3" width="9.625" customWidth="1"/>
    <col min="4" max="4" width="4.375" style="116" customWidth="1"/>
    <col min="5" max="5" width="5.625" style="2" customWidth="1"/>
    <col min="6" max="6" width="13.125" customWidth="1"/>
    <col min="7" max="7" width="11.625" customWidth="1"/>
    <col min="8" max="8" width="9.625" customWidth="1"/>
    <col min="9" max="9" width="15.625" customWidth="1"/>
    <col min="10" max="10" width="45.625" customWidth="1"/>
    <col min="11" max="11" width="10.75" customWidth="1"/>
  </cols>
  <sheetData>
    <row r="1" spans="1:11" ht="21">
      <c r="B1" s="98" t="s">
        <v>82</v>
      </c>
      <c r="K1" s="99" t="s">
        <v>91</v>
      </c>
    </row>
    <row r="2" spans="1:11" ht="14.25" thickBot="1">
      <c r="J2" s="208">
        <v>42575</v>
      </c>
      <c r="K2" s="129" t="s">
        <v>46</v>
      </c>
    </row>
    <row r="3" spans="1:11">
      <c r="B3" s="125" t="s">
        <v>88</v>
      </c>
      <c r="C3" s="225">
        <f>登録マスターデーター!M2</f>
        <v>0</v>
      </c>
      <c r="D3" s="225"/>
      <c r="E3" s="225"/>
      <c r="F3" s="225"/>
      <c r="G3" s="226"/>
      <c r="H3" s="226"/>
      <c r="I3" s="125" t="s">
        <v>95</v>
      </c>
      <c r="J3" s="122" t="str">
        <f>IF(C8="","",VLOOKUP(C8,登録マスターデーター!$A$2:$AP$70,2,FALSE))</f>
        <v/>
      </c>
      <c r="K3" s="153">
        <v>42461</v>
      </c>
    </row>
    <row r="4" spans="1:11">
      <c r="B4" s="126" t="s">
        <v>89</v>
      </c>
      <c r="C4" s="217" t="str">
        <f>IF(C7="","",VLOOKUP(C7,登録マスターデーター!$A$2:$AP$70,2,FALSE))</f>
        <v/>
      </c>
      <c r="D4" s="217"/>
      <c r="E4" s="217"/>
      <c r="F4" s="217"/>
      <c r="G4" s="220"/>
      <c r="H4" s="220"/>
      <c r="I4" s="126" t="s">
        <v>96</v>
      </c>
      <c r="J4" s="124" t="str">
        <f>IF(C8="","","〒"&amp;VLOOKUP(C8,登録マスターデーター!$A$2:$AP$70,28,FALSE)&amp;VLOOKUP(C8,登録マスターデーター!$A$2:$AP$70,30,FALSE))</f>
        <v/>
      </c>
    </row>
    <row r="5" spans="1:11" ht="13.5" customHeight="1">
      <c r="B5" s="126" t="s">
        <v>90</v>
      </c>
      <c r="C5" s="227" t="str">
        <f>IF(C7="","","〒"&amp;VLOOKUP(C7,登録マスターデーター!$A$2:$AP$70,28,FALSE)&amp;VLOOKUP(C7,登録マスターデーター!$A$2:$AP$70,30,FALSE))</f>
        <v/>
      </c>
      <c r="D5" s="228"/>
      <c r="E5" s="228"/>
      <c r="F5" s="228"/>
      <c r="G5" s="229"/>
      <c r="H5" s="229"/>
      <c r="I5" s="126" t="s">
        <v>99</v>
      </c>
      <c r="J5" s="105" t="str">
        <f>IF(C8="","",VLOOKUP(C8,登録マスターデーター!$A$2:$AP$70,32,FALSE))</f>
        <v/>
      </c>
      <c r="K5" s="128" t="s">
        <v>101</v>
      </c>
    </row>
    <row r="6" spans="1:11" ht="13.5" customHeight="1" thickBot="1">
      <c r="B6" s="123" t="s">
        <v>98</v>
      </c>
      <c r="C6" s="230" t="str">
        <f>IF(C7="","",VLOOKUP(C7,登録マスターデーター!$A$2:$AP$70,32,FALSE))</f>
        <v/>
      </c>
      <c r="D6" s="230"/>
      <c r="E6" s="230"/>
      <c r="F6" s="230"/>
      <c r="G6" s="218"/>
      <c r="H6" s="218"/>
      <c r="I6" s="126" t="s">
        <v>97</v>
      </c>
      <c r="J6" s="105" t="str">
        <f>IF(C8="","",VLOOKUP(C8,登録マスターデーター!$A$2:$AP$70,34,FALSE))</f>
        <v/>
      </c>
      <c r="K6" s="128" t="s">
        <v>101</v>
      </c>
    </row>
    <row r="7" spans="1:11" ht="14.25" thickBot="1">
      <c r="B7" s="154" t="s">
        <v>103</v>
      </c>
      <c r="C7" s="151"/>
      <c r="F7" s="1"/>
      <c r="G7" s="1"/>
      <c r="I7" s="123" t="s">
        <v>100</v>
      </c>
      <c r="J7" s="109" t="str">
        <f>IF(C8="","",VLOOKUP(C8,登録マスターデーター!$A$2:$AQ$70,43,FALSE))</f>
        <v/>
      </c>
      <c r="K7" s="128" t="s">
        <v>101</v>
      </c>
    </row>
    <row r="8" spans="1:11" ht="14.25" thickBot="1">
      <c r="B8" s="155" t="s">
        <v>104</v>
      </c>
      <c r="C8" s="152"/>
      <c r="F8" s="1"/>
      <c r="G8" s="1"/>
    </row>
    <row r="9" spans="1:11" ht="14.25" thickBot="1">
      <c r="F9" s="1"/>
      <c r="G9" s="1"/>
    </row>
    <row r="10" spans="1:11" ht="20.100000000000001" customHeight="1">
      <c r="A10" s="100" t="s">
        <v>92</v>
      </c>
      <c r="B10" s="101" t="s">
        <v>83</v>
      </c>
      <c r="C10" s="101" t="s">
        <v>84</v>
      </c>
      <c r="D10" s="162" t="s">
        <v>50</v>
      </c>
      <c r="E10" s="101" t="s">
        <v>85</v>
      </c>
      <c r="F10" s="101" t="s">
        <v>52</v>
      </c>
      <c r="G10" s="172" t="s">
        <v>232</v>
      </c>
      <c r="H10" s="101" t="s">
        <v>86</v>
      </c>
      <c r="I10" s="222" t="s">
        <v>87</v>
      </c>
      <c r="J10" s="223"/>
      <c r="K10" s="164" t="s">
        <v>94</v>
      </c>
    </row>
    <row r="11" spans="1:11" ht="14.1" customHeight="1">
      <c r="A11" s="102">
        <v>1</v>
      </c>
      <c r="B11" s="159" t="str">
        <f>IF(A11="","",VLOOKUP(A11,登録マスターデーター!$A$2:$AP$70,2,FALSE))</f>
        <v xml:space="preserve"> </v>
      </c>
      <c r="C11" s="157">
        <f>IF(A11="","",VLOOKUP(A11,登録マスターデーター!$A$2:$AP$70,4,FALSE))</f>
        <v>0</v>
      </c>
      <c r="D11" s="117">
        <f>IF(A11="","",VLOOKUP(A11,登録マスターデーター!$A$2:$AP$70,36,FALSE))</f>
        <v>0</v>
      </c>
      <c r="E11" s="119">
        <f>IF(A11="","",VLOOKUP(A11,登録マスターデーター!$A$2:$AP$70,25,FALSE))</f>
        <v>0</v>
      </c>
      <c r="F11" s="104">
        <f>IF(A11="","",VLOOKUP(A11,登録マスターデーター!$A$2:$AP$70,26,FALSE))</f>
        <v>0</v>
      </c>
      <c r="G11" s="163">
        <f>IF(A11="","",VLOOKUP(A11,登録マスターデーター!$A$2:$AP$70,32,FALSE))</f>
        <v>0</v>
      </c>
      <c r="H11" s="103">
        <f>IF(A11="","",VLOOKUP(A11,登録マスターデーター!$A$2:$AP$70,28,FALSE))</f>
        <v>0</v>
      </c>
      <c r="I11" s="220">
        <f>IF(A11="","",VLOOKUP(A11,登録マスターデーター!$A$2:$AP$70,30,FALSE))</f>
        <v>0</v>
      </c>
      <c r="J11" s="221"/>
      <c r="K11" s="165">
        <f>IF(A11="","",VLOOKUP(A11,登録マスターデーター!$A$2:$AP$70,38,FALSE))</f>
        <v>0</v>
      </c>
    </row>
    <row r="12" spans="1:11" ht="14.1" customHeight="1">
      <c r="A12" s="102">
        <v>2</v>
      </c>
      <c r="B12" s="159" t="str">
        <f>IF(A12="","",VLOOKUP(A12,登録マスターデーター!$A$2:$AP$70,2,FALSE))</f>
        <v xml:space="preserve"> </v>
      </c>
      <c r="C12" s="157">
        <f>IF(A12="","",VLOOKUP(A12,登録マスターデーター!$A$2:$AP$70,4,FALSE))</f>
        <v>0</v>
      </c>
      <c r="D12" s="117">
        <f>IF(A12="","",VLOOKUP(A12,登録マスターデーター!$A$2:$AP$70,36,FALSE))</f>
        <v>0</v>
      </c>
      <c r="E12" s="119">
        <f>IF(A12="","",VLOOKUP(A12,登録マスターデーター!$A$2:$AP$70,25,FALSE))</f>
        <v>0</v>
      </c>
      <c r="F12" s="104">
        <f>IF(A12="","",VLOOKUP(A12,登録マスターデーター!$A$2:$AP$70,26,FALSE))</f>
        <v>0</v>
      </c>
      <c r="G12" s="163">
        <f>IF(A12="","",VLOOKUP(A12,登録マスターデーター!$A$2:$AP$70,32,FALSE))</f>
        <v>0</v>
      </c>
      <c r="H12" s="103">
        <f>IF(A12="","",VLOOKUP(A12,登録マスターデーター!$A$2:$AP$70,28,FALSE))</f>
        <v>0</v>
      </c>
      <c r="I12" s="220">
        <f>IF(A12="","",VLOOKUP(A12,登録マスターデーター!$A$2:$AP$70,30,FALSE))</f>
        <v>0</v>
      </c>
      <c r="J12" s="221"/>
      <c r="K12" s="165">
        <f>IF(A12="","",VLOOKUP(A12,登録マスターデーター!$A$2:$AP$70,38,FALSE))</f>
        <v>0</v>
      </c>
    </row>
    <row r="13" spans="1:11" ht="14.1" customHeight="1">
      <c r="A13" s="102">
        <v>3</v>
      </c>
      <c r="B13" s="159" t="str">
        <f>IF(A13="","",VLOOKUP(A13,登録マスターデーター!$A$2:$AP$70,2,FALSE))</f>
        <v xml:space="preserve"> </v>
      </c>
      <c r="C13" s="157">
        <f>IF(A13="","",VLOOKUP(A13,登録マスターデーター!$A$2:$AP$70,4,FALSE))</f>
        <v>0</v>
      </c>
      <c r="D13" s="117">
        <f>IF(A13="","",VLOOKUP(A13,登録マスターデーター!$A$2:$AP$70,36,FALSE))</f>
        <v>0</v>
      </c>
      <c r="E13" s="119">
        <f>IF(A13="","",VLOOKUP(A13,登録マスターデーター!$A$2:$AP$70,25,FALSE))</f>
        <v>0</v>
      </c>
      <c r="F13" s="104">
        <f>IF(A13="","",VLOOKUP(A13,登録マスターデーター!$A$2:$AP$70,26,FALSE))</f>
        <v>0</v>
      </c>
      <c r="G13" s="163">
        <f>IF(A13="","",VLOOKUP(A13,登録マスターデーター!$A$2:$AP$70,32,FALSE))</f>
        <v>0</v>
      </c>
      <c r="H13" s="103">
        <f>IF(A13="","",VLOOKUP(A13,登録マスターデーター!$A$2:$AP$70,28,FALSE))</f>
        <v>0</v>
      </c>
      <c r="I13" s="220">
        <f>IF(A13="","",VLOOKUP(A13,登録マスターデーター!$A$2:$AP$70,30,FALSE))</f>
        <v>0</v>
      </c>
      <c r="J13" s="221"/>
      <c r="K13" s="165">
        <f>IF(A13="","",VLOOKUP(A13,登録マスターデーター!$A$2:$AP$70,38,FALSE))</f>
        <v>0</v>
      </c>
    </row>
    <row r="14" spans="1:11" ht="14.1" customHeight="1">
      <c r="A14" s="102">
        <v>4</v>
      </c>
      <c r="B14" s="159" t="str">
        <f>IF(A14="","",VLOOKUP(A14,登録マスターデーター!$A$2:$AP$70,2,FALSE))</f>
        <v xml:space="preserve"> </v>
      </c>
      <c r="C14" s="157">
        <f>IF(A14="","",VLOOKUP(A14,登録マスターデーター!$A$2:$AP$70,4,FALSE))</f>
        <v>0</v>
      </c>
      <c r="D14" s="117">
        <f>IF(A14="","",VLOOKUP(A14,登録マスターデーター!$A$2:$AP$70,36,FALSE))</f>
        <v>0</v>
      </c>
      <c r="E14" s="119">
        <f>IF(A14="","",VLOOKUP(A14,登録マスターデーター!$A$2:$AP$70,25,FALSE))</f>
        <v>0</v>
      </c>
      <c r="F14" s="104">
        <f>IF(A14="","",VLOOKUP(A14,登録マスターデーター!$A$2:$AP$70,26,FALSE))</f>
        <v>0</v>
      </c>
      <c r="G14" s="163">
        <f>IF(A14="","",VLOOKUP(A14,登録マスターデーター!$A$2:$AP$70,32,FALSE))</f>
        <v>0</v>
      </c>
      <c r="H14" s="103">
        <f>IF(A14="","",VLOOKUP(A14,登録マスターデーター!$A$2:$AP$70,28,FALSE))</f>
        <v>0</v>
      </c>
      <c r="I14" s="220">
        <f>IF(A14="","",VLOOKUP(A14,登録マスターデーター!$A$2:$AP$70,30,FALSE))</f>
        <v>0</v>
      </c>
      <c r="J14" s="221"/>
      <c r="K14" s="165">
        <f>IF(A14="","",VLOOKUP(A14,登録マスターデーター!$A$2:$AP$70,38,FALSE))</f>
        <v>0</v>
      </c>
    </row>
    <row r="15" spans="1:11" ht="14.1" customHeight="1">
      <c r="A15" s="102">
        <v>5</v>
      </c>
      <c r="B15" s="159" t="str">
        <f>IF(A15="","",VLOOKUP(A15,登録マスターデーター!$A$2:$AP$70,2,FALSE))</f>
        <v xml:space="preserve"> </v>
      </c>
      <c r="C15" s="157">
        <f>IF(A15="","",VLOOKUP(A15,登録マスターデーター!$A$2:$AP$70,4,FALSE))</f>
        <v>0</v>
      </c>
      <c r="D15" s="117">
        <f>IF(A15="","",VLOOKUP(A15,登録マスターデーター!$A$2:$AP$70,36,FALSE))</f>
        <v>0</v>
      </c>
      <c r="E15" s="119">
        <f>IF(A15="","",VLOOKUP(A15,登録マスターデーター!$A$2:$AP$70,25,FALSE))</f>
        <v>0</v>
      </c>
      <c r="F15" s="104">
        <f>IF(A15="","",VLOOKUP(A15,登録マスターデーター!$A$2:$AP$70,26,FALSE))</f>
        <v>0</v>
      </c>
      <c r="G15" s="163">
        <f>IF(A15="","",VLOOKUP(A15,登録マスターデーター!$A$2:$AP$70,32,FALSE))</f>
        <v>0</v>
      </c>
      <c r="H15" s="103">
        <f>IF(A15="","",VLOOKUP(A15,登録マスターデーター!$A$2:$AP$70,28,FALSE))</f>
        <v>0</v>
      </c>
      <c r="I15" s="220">
        <f>IF(A15="","",VLOOKUP(A15,登録マスターデーター!$A$2:$AP$70,30,FALSE))</f>
        <v>0</v>
      </c>
      <c r="J15" s="221"/>
      <c r="K15" s="165">
        <f>IF(A15="","",VLOOKUP(A15,登録マスターデーター!$A$2:$AP$70,38,FALSE))</f>
        <v>0</v>
      </c>
    </row>
    <row r="16" spans="1:11" ht="14.1" customHeight="1">
      <c r="A16" s="102">
        <v>6</v>
      </c>
      <c r="B16" s="159" t="str">
        <f>IF(A16="","",VLOOKUP(A16,登録マスターデーター!$A$2:$AP$70,2,FALSE))</f>
        <v xml:space="preserve"> </v>
      </c>
      <c r="C16" s="157">
        <f>IF(A16="","",VLOOKUP(A16,登録マスターデーター!$A$2:$AP$70,4,FALSE))</f>
        <v>0</v>
      </c>
      <c r="D16" s="117">
        <f>IF(A16="","",VLOOKUP(A16,登録マスターデーター!$A$2:$AP$70,36,FALSE))</f>
        <v>0</v>
      </c>
      <c r="E16" s="119">
        <f>IF(A16="","",VLOOKUP(A16,登録マスターデーター!$A$2:$AP$70,25,FALSE))</f>
        <v>0</v>
      </c>
      <c r="F16" s="104">
        <f>IF(A16="","",VLOOKUP(A16,登録マスターデーター!$A$2:$AP$70,26,FALSE))</f>
        <v>0</v>
      </c>
      <c r="G16" s="163">
        <f>IF(A16="","",VLOOKUP(A16,登録マスターデーター!$A$2:$AP$70,32,FALSE))</f>
        <v>0</v>
      </c>
      <c r="H16" s="103">
        <f>IF(A16="","",VLOOKUP(A16,登録マスターデーター!$A$2:$AP$70,28,FALSE))</f>
        <v>0</v>
      </c>
      <c r="I16" s="220">
        <f>IF(A16="","",VLOOKUP(A16,登録マスターデーター!$A$2:$AP$70,30,FALSE))</f>
        <v>0</v>
      </c>
      <c r="J16" s="221"/>
      <c r="K16" s="165">
        <f>IF(A16="","",VLOOKUP(A16,登録マスターデーター!$A$2:$AP$70,38,FALSE))</f>
        <v>0</v>
      </c>
    </row>
    <row r="17" spans="1:11" ht="14.1" customHeight="1">
      <c r="A17" s="102">
        <v>7</v>
      </c>
      <c r="B17" s="159" t="str">
        <f>IF(A17="","",VLOOKUP(A17,登録マスターデーター!$A$2:$AP$70,2,FALSE))</f>
        <v xml:space="preserve"> </v>
      </c>
      <c r="C17" s="157">
        <f>IF(A17="","",VLOOKUP(A17,登録マスターデーター!$A$2:$AP$70,4,FALSE))</f>
        <v>0</v>
      </c>
      <c r="D17" s="117">
        <f>IF(A17="","",VLOOKUP(A17,登録マスターデーター!$A$2:$AP$70,36,FALSE))</f>
        <v>0</v>
      </c>
      <c r="E17" s="119">
        <f>IF(A17="","",VLOOKUP(A17,登録マスターデーター!$A$2:$AP$70,25,FALSE))</f>
        <v>0</v>
      </c>
      <c r="F17" s="104">
        <f>IF(A17="","",VLOOKUP(A17,登録マスターデーター!$A$2:$AP$70,26,FALSE))</f>
        <v>0</v>
      </c>
      <c r="G17" s="163">
        <f>IF(A17="","",VLOOKUP(A17,登録マスターデーター!$A$2:$AP$70,32,FALSE))</f>
        <v>0</v>
      </c>
      <c r="H17" s="103">
        <f>IF(A17="","",VLOOKUP(A17,登録マスターデーター!$A$2:$AP$70,28,FALSE))</f>
        <v>0</v>
      </c>
      <c r="I17" s="220">
        <f>IF(A17="","",VLOOKUP(A17,登録マスターデーター!$A$2:$AP$70,30,FALSE))</f>
        <v>0</v>
      </c>
      <c r="J17" s="221"/>
      <c r="K17" s="165">
        <f>IF(A17="","",VLOOKUP(A17,登録マスターデーター!$A$2:$AP$70,38,FALSE))</f>
        <v>0</v>
      </c>
    </row>
    <row r="18" spans="1:11" ht="14.1" customHeight="1">
      <c r="A18" s="102">
        <v>8</v>
      </c>
      <c r="B18" s="159" t="str">
        <f>IF(A18="","",VLOOKUP(A18,登録マスターデーター!$A$2:$AP$70,2,FALSE))</f>
        <v xml:space="preserve"> </v>
      </c>
      <c r="C18" s="157">
        <f>IF(A18="","",VLOOKUP(A18,登録マスターデーター!$A$2:$AP$70,4,FALSE))</f>
        <v>0</v>
      </c>
      <c r="D18" s="117">
        <f>IF(A18="","",VLOOKUP(A18,登録マスターデーター!$A$2:$AP$70,36,FALSE))</f>
        <v>0</v>
      </c>
      <c r="E18" s="119">
        <f>IF(A18="","",VLOOKUP(A18,登録マスターデーター!$A$2:$AP$70,25,FALSE))</f>
        <v>0</v>
      </c>
      <c r="F18" s="104">
        <f>IF(A18="","",VLOOKUP(A18,登録マスターデーター!$A$2:$AP$70,26,FALSE))</f>
        <v>0</v>
      </c>
      <c r="G18" s="163">
        <f>IF(A18="","",VLOOKUP(A18,登録マスターデーター!$A$2:$AP$70,32,FALSE))</f>
        <v>0</v>
      </c>
      <c r="H18" s="103">
        <f>IF(A18="","",VLOOKUP(A18,登録マスターデーター!$A$2:$AP$70,28,FALSE))</f>
        <v>0</v>
      </c>
      <c r="I18" s="220">
        <f>IF(A18="","",VLOOKUP(A18,登録マスターデーター!$A$2:$AP$70,30,FALSE))</f>
        <v>0</v>
      </c>
      <c r="J18" s="221"/>
      <c r="K18" s="165">
        <f>IF(A18="","",VLOOKUP(A18,登録マスターデーター!$A$2:$AP$70,38,FALSE))</f>
        <v>0</v>
      </c>
    </row>
    <row r="19" spans="1:11" ht="14.1" customHeight="1">
      <c r="A19" s="102">
        <v>9</v>
      </c>
      <c r="B19" s="159" t="str">
        <f>IF(A19="","",VLOOKUP(A19,登録マスターデーター!$A$2:$AP$70,2,FALSE))</f>
        <v xml:space="preserve"> </v>
      </c>
      <c r="C19" s="157">
        <f>IF(A19="","",VLOOKUP(A19,登録マスターデーター!$A$2:$AP$70,4,FALSE))</f>
        <v>0</v>
      </c>
      <c r="D19" s="117">
        <f>IF(A19="","",VLOOKUP(A19,登録マスターデーター!$A$2:$AP$70,36,FALSE))</f>
        <v>0</v>
      </c>
      <c r="E19" s="119">
        <f>IF(A19="","",VLOOKUP(A19,登録マスターデーター!$A$2:$AP$70,25,FALSE))</f>
        <v>0</v>
      </c>
      <c r="F19" s="104">
        <f>IF(A19="","",VLOOKUP(A19,登録マスターデーター!$A$2:$AP$70,26,FALSE))</f>
        <v>0</v>
      </c>
      <c r="G19" s="163">
        <f>IF(A19="","",VLOOKUP(A19,登録マスターデーター!$A$2:$AP$70,32,FALSE))</f>
        <v>0</v>
      </c>
      <c r="H19" s="103">
        <f>IF(A19="","",VLOOKUP(A19,登録マスターデーター!$A$2:$AP$70,28,FALSE))</f>
        <v>0</v>
      </c>
      <c r="I19" s="220">
        <f>IF(A19="","",VLOOKUP(A19,登録マスターデーター!$A$2:$AP$70,30,FALSE))</f>
        <v>0</v>
      </c>
      <c r="J19" s="221"/>
      <c r="K19" s="165">
        <f>IF(A19="","",VLOOKUP(A19,登録マスターデーター!$A$2:$AP$70,38,FALSE))</f>
        <v>0</v>
      </c>
    </row>
    <row r="20" spans="1:11" ht="14.1" customHeight="1">
      <c r="A20" s="102">
        <v>10</v>
      </c>
      <c r="B20" s="159" t="str">
        <f>IF(A20="","",VLOOKUP(A20,登録マスターデーター!$A$2:$AP$70,2,FALSE))</f>
        <v xml:space="preserve"> </v>
      </c>
      <c r="C20" s="157">
        <f>IF(A20="","",VLOOKUP(A20,登録マスターデーター!$A$2:$AP$70,4,FALSE))</f>
        <v>0</v>
      </c>
      <c r="D20" s="117">
        <f>IF(A20="","",VLOOKUP(A20,登録マスターデーター!$A$2:$AP$70,36,FALSE))</f>
        <v>0</v>
      </c>
      <c r="E20" s="119">
        <f>IF(A20="","",VLOOKUP(A20,登録マスターデーター!$A$2:$AP$70,25,FALSE))</f>
        <v>0</v>
      </c>
      <c r="F20" s="104">
        <f>IF(A20="","",VLOOKUP(A20,登録マスターデーター!$A$2:$AP$70,26,FALSE))</f>
        <v>0</v>
      </c>
      <c r="G20" s="163">
        <f>IF(A20="","",VLOOKUP(A20,登録マスターデーター!$A$2:$AP$70,32,FALSE))</f>
        <v>0</v>
      </c>
      <c r="H20" s="103">
        <f>IF(A20="","",VLOOKUP(A20,登録マスターデーター!$A$2:$AP$70,28,FALSE))</f>
        <v>0</v>
      </c>
      <c r="I20" s="220">
        <f>IF(A20="","",VLOOKUP(A20,登録マスターデーター!$A$2:$AP$70,30,FALSE))</f>
        <v>0</v>
      </c>
      <c r="J20" s="221"/>
      <c r="K20" s="165">
        <f>IF(A20="","",VLOOKUP(A20,登録マスターデーター!$A$2:$AP$70,38,FALSE))</f>
        <v>0</v>
      </c>
    </row>
    <row r="21" spans="1:11" ht="14.1" customHeight="1">
      <c r="A21" s="102">
        <v>11</v>
      </c>
      <c r="B21" s="159" t="str">
        <f>IF(A21="","",VLOOKUP(A21,登録マスターデーター!$A$2:$AP$70,2,FALSE))</f>
        <v xml:space="preserve"> </v>
      </c>
      <c r="C21" s="157">
        <f>IF(A21="","",VLOOKUP(A21,登録マスターデーター!$A$2:$AP$70,4,FALSE))</f>
        <v>0</v>
      </c>
      <c r="D21" s="117">
        <f>IF(A21="","",VLOOKUP(A21,登録マスターデーター!$A$2:$AP$70,36,FALSE))</f>
        <v>0</v>
      </c>
      <c r="E21" s="119">
        <f>IF(A21="","",VLOOKUP(A21,登録マスターデーター!$A$2:$AP$70,25,FALSE))</f>
        <v>0</v>
      </c>
      <c r="F21" s="104">
        <f>IF(A21="","",VLOOKUP(A21,登録マスターデーター!$A$2:$AP$70,26,FALSE))</f>
        <v>0</v>
      </c>
      <c r="G21" s="163">
        <f>IF(A21="","",VLOOKUP(A21,登録マスターデーター!$A$2:$AP$70,32,FALSE))</f>
        <v>0</v>
      </c>
      <c r="H21" s="103">
        <f>IF(A21="","",VLOOKUP(A21,登録マスターデーター!$A$2:$AP$70,28,FALSE))</f>
        <v>0</v>
      </c>
      <c r="I21" s="220">
        <f>IF(A21="","",VLOOKUP(A21,登録マスターデーター!$A$2:$AP$70,30,FALSE))</f>
        <v>0</v>
      </c>
      <c r="J21" s="221"/>
      <c r="K21" s="165">
        <f>IF(A21="","",VLOOKUP(A21,登録マスターデーター!$A$2:$AP$70,38,FALSE))</f>
        <v>0</v>
      </c>
    </row>
    <row r="22" spans="1:11" ht="14.1" customHeight="1">
      <c r="A22" s="102">
        <v>12</v>
      </c>
      <c r="B22" s="159" t="str">
        <f>IF(A22="","",VLOOKUP(A22,登録マスターデーター!$A$2:$AP$70,2,FALSE))</f>
        <v xml:space="preserve"> </v>
      </c>
      <c r="C22" s="157">
        <f>IF(A22="","",VLOOKUP(A22,登録マスターデーター!$A$2:$AP$70,4,FALSE))</f>
        <v>0</v>
      </c>
      <c r="D22" s="117">
        <f>IF(A22="","",VLOOKUP(A22,登録マスターデーター!$A$2:$AP$70,36,FALSE))</f>
        <v>0</v>
      </c>
      <c r="E22" s="119">
        <f>IF(A22="","",VLOOKUP(A22,登録マスターデーター!$A$2:$AP$70,25,FALSE))</f>
        <v>0</v>
      </c>
      <c r="F22" s="104">
        <f>IF(A22="","",VLOOKUP(A22,登録マスターデーター!$A$2:$AP$70,26,FALSE))</f>
        <v>0</v>
      </c>
      <c r="G22" s="163">
        <f>IF(A22="","",VLOOKUP(A22,登録マスターデーター!$A$2:$AP$70,32,FALSE))</f>
        <v>0</v>
      </c>
      <c r="H22" s="103">
        <f>IF(A22="","",VLOOKUP(A22,登録マスターデーター!$A$2:$AP$70,28,FALSE))</f>
        <v>0</v>
      </c>
      <c r="I22" s="220">
        <f>IF(A22="","",VLOOKUP(A22,登録マスターデーター!$A$2:$AP$70,30,FALSE))</f>
        <v>0</v>
      </c>
      <c r="J22" s="221"/>
      <c r="K22" s="165">
        <f>IF(A22="","",VLOOKUP(A22,登録マスターデーター!$A$2:$AP$70,38,FALSE))</f>
        <v>0</v>
      </c>
    </row>
    <row r="23" spans="1:11" ht="14.1" customHeight="1">
      <c r="A23" s="102">
        <v>13</v>
      </c>
      <c r="B23" s="160" t="str">
        <f>IF(A23="","",VLOOKUP(A23,登録マスターデーター!$A$2:$AP$70,2,FALSE))</f>
        <v xml:space="preserve"> </v>
      </c>
      <c r="C23" s="157">
        <f>IF(A23="","",VLOOKUP(A23,登録マスターデーター!$A$2:$AP$70,4,FALSE))</f>
        <v>0</v>
      </c>
      <c r="D23" s="117">
        <f>IF(A23="","",VLOOKUP(A23,登録マスターデーター!$A$2:$AP$70,36,FALSE))</f>
        <v>0</v>
      </c>
      <c r="E23" s="119">
        <f>IF(A23="","",VLOOKUP(A23,登録マスターデーター!$A$2:$AP$70,25,FALSE))</f>
        <v>0</v>
      </c>
      <c r="F23" s="104">
        <f>IF(A23="","",VLOOKUP(A23,登録マスターデーター!$A$2:$AP$70,26,FALSE))</f>
        <v>0</v>
      </c>
      <c r="G23" s="163">
        <f>IF(A23="","",VLOOKUP(A23,登録マスターデーター!$A$2:$AP$70,32,FALSE))</f>
        <v>0</v>
      </c>
      <c r="H23" s="103">
        <f>IF(A23="","",VLOOKUP(A23,登録マスターデーター!$A$2:$AP$70,28,FALSE))</f>
        <v>0</v>
      </c>
      <c r="I23" s="220">
        <f>IF(A23="","",VLOOKUP(A23,登録マスターデーター!$A$2:$AP$70,30,FALSE))</f>
        <v>0</v>
      </c>
      <c r="J23" s="221"/>
      <c r="K23" s="165">
        <f>IF(A23="","",VLOOKUP(A23,登録マスターデーター!$A$2:$AP$70,38,FALSE))</f>
        <v>0</v>
      </c>
    </row>
    <row r="24" spans="1:11" ht="14.1" customHeight="1">
      <c r="A24" s="102">
        <v>14</v>
      </c>
      <c r="B24" s="159" t="str">
        <f>IF(A24="","",VLOOKUP(A24,登録マスターデーター!$A$2:$AP$70,2,FALSE))</f>
        <v xml:space="preserve"> </v>
      </c>
      <c r="C24" s="157">
        <f>IF(A24="","",VLOOKUP(A24,登録マスターデーター!$A$2:$AP$70,4,FALSE))</f>
        <v>0</v>
      </c>
      <c r="D24" s="117">
        <f>IF(A24="","",VLOOKUP(A24,登録マスターデーター!$A$2:$AP$70,36,FALSE))</f>
        <v>0</v>
      </c>
      <c r="E24" s="119">
        <f>IF(A24="","",VLOOKUP(A24,登録マスターデーター!$A$2:$AP$70,25,FALSE))</f>
        <v>0</v>
      </c>
      <c r="F24" s="104">
        <f>IF(A24="","",VLOOKUP(A24,登録マスターデーター!$A$2:$AP$70,26,FALSE))</f>
        <v>0</v>
      </c>
      <c r="G24" s="163">
        <f>IF(A24="","",VLOOKUP(A24,登録マスターデーター!$A$2:$AP$70,32,FALSE))</f>
        <v>0</v>
      </c>
      <c r="H24" s="103">
        <f>IF(A24="","",VLOOKUP(A24,登録マスターデーター!$A$2:$AP$70,28,FALSE))</f>
        <v>0</v>
      </c>
      <c r="I24" s="220">
        <f>IF(A24="","",VLOOKUP(A24,登録マスターデーター!$A$2:$AP$70,30,FALSE))</f>
        <v>0</v>
      </c>
      <c r="J24" s="221"/>
      <c r="K24" s="165">
        <f>IF(A24="","",VLOOKUP(A24,登録マスターデーター!$A$2:$AP$70,38,FALSE))</f>
        <v>0</v>
      </c>
    </row>
    <row r="25" spans="1:11" ht="14.1" customHeight="1">
      <c r="A25" s="102">
        <v>15</v>
      </c>
      <c r="B25" s="159" t="str">
        <f>IF(A25="","",VLOOKUP(A25,登録マスターデーター!$A$2:$AP$70,2,FALSE))</f>
        <v xml:space="preserve"> </v>
      </c>
      <c r="C25" s="157">
        <f>IF(A25="","",VLOOKUP(A25,登録マスターデーター!$A$2:$AP$70,4,FALSE))</f>
        <v>0</v>
      </c>
      <c r="D25" s="117">
        <f>IF(A25="","",VLOOKUP(A25,登録マスターデーター!$A$2:$AP$70,36,FALSE))</f>
        <v>0</v>
      </c>
      <c r="E25" s="119">
        <f>IF(A25="","",VLOOKUP(A25,登録マスターデーター!$A$2:$AP$70,25,FALSE))</f>
        <v>0</v>
      </c>
      <c r="F25" s="104">
        <f>IF(A25="","",VLOOKUP(A25,登録マスターデーター!$A$2:$AP$70,26,FALSE))</f>
        <v>0</v>
      </c>
      <c r="G25" s="163">
        <f>IF(A25="","",VLOOKUP(A25,登録マスターデーター!$A$2:$AP$70,32,FALSE))</f>
        <v>0</v>
      </c>
      <c r="H25" s="103">
        <f>IF(A25="","",VLOOKUP(A25,登録マスターデーター!$A$2:$AP$70,28,FALSE))</f>
        <v>0</v>
      </c>
      <c r="I25" s="220">
        <f>IF(A25="","",VLOOKUP(A25,登録マスターデーター!$A$2:$AP$70,30,FALSE))</f>
        <v>0</v>
      </c>
      <c r="J25" s="221"/>
      <c r="K25" s="165">
        <f>IF(A25="","",VLOOKUP(A25,登録マスターデーター!$A$2:$AP$70,38,FALSE))</f>
        <v>0</v>
      </c>
    </row>
    <row r="26" spans="1:11" ht="14.1" customHeight="1">
      <c r="A26" s="102">
        <v>16</v>
      </c>
      <c r="B26" s="159" t="str">
        <f>IF(A26="","",VLOOKUP(A26,登録マスターデーター!$A$2:$AP$70,2,FALSE))</f>
        <v xml:space="preserve"> </v>
      </c>
      <c r="C26" s="157">
        <f>IF(A26="","",VLOOKUP(A26,登録マスターデーター!$A$2:$AP$70,4,FALSE))</f>
        <v>0</v>
      </c>
      <c r="D26" s="117">
        <f>IF(A26="","",VLOOKUP(A26,登録マスターデーター!$A$2:$AP$70,36,FALSE))</f>
        <v>0</v>
      </c>
      <c r="E26" s="119">
        <f>IF(A26="","",VLOOKUP(A26,登録マスターデーター!$A$2:$AP$70,25,FALSE))</f>
        <v>0</v>
      </c>
      <c r="F26" s="104">
        <f>IF(A26="","",VLOOKUP(A26,登録マスターデーター!$A$2:$AP$70,26,FALSE))</f>
        <v>0</v>
      </c>
      <c r="G26" s="163">
        <f>IF(A26="","",VLOOKUP(A26,登録マスターデーター!$A$2:$AP$70,32,FALSE))</f>
        <v>0</v>
      </c>
      <c r="H26" s="103">
        <f>IF(A26="","",VLOOKUP(A26,登録マスターデーター!$A$2:$AP$70,28,FALSE))</f>
        <v>0</v>
      </c>
      <c r="I26" s="220">
        <f>IF(A26="","",VLOOKUP(A26,登録マスターデーター!$A$2:$AP$70,30,FALSE))</f>
        <v>0</v>
      </c>
      <c r="J26" s="221"/>
      <c r="K26" s="165">
        <f>IF(A26="","",VLOOKUP(A26,登録マスターデーター!$A$2:$AP$70,38,FALSE))</f>
        <v>0</v>
      </c>
    </row>
    <row r="27" spans="1:11" ht="14.1" customHeight="1">
      <c r="A27" s="102">
        <v>17</v>
      </c>
      <c r="B27" s="159" t="str">
        <f>IF(A27="","",VLOOKUP(A27,登録マスターデーター!$A$2:$AP$70,2,FALSE))</f>
        <v xml:space="preserve"> </v>
      </c>
      <c r="C27" s="157">
        <f>IF(A27="","",VLOOKUP(A27,登録マスターデーター!$A$2:$AP$70,4,FALSE))</f>
        <v>0</v>
      </c>
      <c r="D27" s="117">
        <f>IF(A27="","",VLOOKUP(A27,登録マスターデーター!$A$2:$AP$70,36,FALSE))</f>
        <v>0</v>
      </c>
      <c r="E27" s="119">
        <f>IF(A27="","",VLOOKUP(A27,登録マスターデーター!$A$2:$AP$70,25,FALSE))</f>
        <v>0</v>
      </c>
      <c r="F27" s="104">
        <f>IF(A27="","",VLOOKUP(A27,登録マスターデーター!$A$2:$AP$70,26,FALSE))</f>
        <v>0</v>
      </c>
      <c r="G27" s="163">
        <f>IF(A27="","",VLOOKUP(A27,登録マスターデーター!$A$2:$AP$70,32,FALSE))</f>
        <v>0</v>
      </c>
      <c r="H27" s="103">
        <f>IF(A27="","",VLOOKUP(A27,登録マスターデーター!$A$2:$AP$70,28,FALSE))</f>
        <v>0</v>
      </c>
      <c r="I27" s="220">
        <f>IF(A27="","",VLOOKUP(A27,登録マスターデーター!$A$2:$AP$70,30,FALSE))</f>
        <v>0</v>
      </c>
      <c r="J27" s="221"/>
      <c r="K27" s="165">
        <f>IF(A27="","",VLOOKUP(A27,登録マスターデーター!$A$2:$AP$70,38,FALSE))</f>
        <v>0</v>
      </c>
    </row>
    <row r="28" spans="1:11" ht="14.1" customHeight="1">
      <c r="A28" s="102">
        <v>18</v>
      </c>
      <c r="B28" s="159" t="str">
        <f>IF(A28="","",VLOOKUP(A28,登録マスターデーター!$A$2:$AP$70,2,FALSE))</f>
        <v xml:space="preserve"> </v>
      </c>
      <c r="C28" s="157">
        <f>IF(A28="","",VLOOKUP(A28,登録マスターデーター!$A$2:$AP$70,4,FALSE))</f>
        <v>0</v>
      </c>
      <c r="D28" s="117">
        <f>IF(A28="","",VLOOKUP(A28,登録マスターデーター!$A$2:$AP$70,36,FALSE))</f>
        <v>0</v>
      </c>
      <c r="E28" s="119">
        <f>IF(A28="","",VLOOKUP(A28,登録マスターデーター!$A$2:$AP$70,25,FALSE))</f>
        <v>0</v>
      </c>
      <c r="F28" s="104">
        <f>IF(A28="","",VLOOKUP(A28,登録マスターデーター!$A$2:$AP$70,26,FALSE))</f>
        <v>0</v>
      </c>
      <c r="G28" s="163">
        <f>IF(A28="","",VLOOKUP(A28,登録マスターデーター!$A$2:$AP$70,32,FALSE))</f>
        <v>0</v>
      </c>
      <c r="H28" s="103">
        <f>IF(A28="","",VLOOKUP(A28,登録マスターデーター!$A$2:$AP$70,28,FALSE))</f>
        <v>0</v>
      </c>
      <c r="I28" s="220">
        <f>IF(A28="","",VLOOKUP(A28,登録マスターデーター!$A$2:$AP$70,30,FALSE))</f>
        <v>0</v>
      </c>
      <c r="J28" s="221"/>
      <c r="K28" s="165">
        <f>IF(A28="","",VLOOKUP(A28,登録マスターデーター!$A$2:$AP$70,38,FALSE))</f>
        <v>0</v>
      </c>
    </row>
    <row r="29" spans="1:11" ht="14.1" customHeight="1">
      <c r="A29" s="102">
        <v>19</v>
      </c>
      <c r="B29" s="159" t="str">
        <f>IF(A29="","",VLOOKUP(A29,登録マスターデーター!$A$2:$AP$70,2,FALSE))</f>
        <v xml:space="preserve"> </v>
      </c>
      <c r="C29" s="157">
        <f>IF(A29="","",VLOOKUP(A29,登録マスターデーター!$A$2:$AP$70,4,FALSE))</f>
        <v>0</v>
      </c>
      <c r="D29" s="117">
        <f>IF(A29="","",VLOOKUP(A29,登録マスターデーター!$A$2:$AP$70,36,FALSE))</f>
        <v>0</v>
      </c>
      <c r="E29" s="119">
        <f>IF(A29="","",VLOOKUP(A29,登録マスターデーター!$A$2:$AP$70,25,FALSE))</f>
        <v>0</v>
      </c>
      <c r="F29" s="104">
        <f>IF(A29="","",VLOOKUP(A29,登録マスターデーター!$A$2:$AP$70,26,FALSE))</f>
        <v>0</v>
      </c>
      <c r="G29" s="163">
        <f>IF(A29="","",VLOOKUP(A29,登録マスターデーター!$A$2:$AP$70,32,FALSE))</f>
        <v>0</v>
      </c>
      <c r="H29" s="103">
        <f>IF(A29="","",VLOOKUP(A29,登録マスターデーター!$A$2:$AP$70,28,FALSE))</f>
        <v>0</v>
      </c>
      <c r="I29" s="220">
        <f>IF(A29="","",VLOOKUP(A29,登録マスターデーター!$A$2:$AP$70,30,FALSE))</f>
        <v>0</v>
      </c>
      <c r="J29" s="221"/>
      <c r="K29" s="165">
        <f>IF(A29="","",VLOOKUP(A29,登録マスターデーター!$A$2:$AP$70,38,FALSE))</f>
        <v>0</v>
      </c>
    </row>
    <row r="30" spans="1:11" ht="14.1" customHeight="1">
      <c r="A30" s="102">
        <v>20</v>
      </c>
      <c r="B30" s="159" t="str">
        <f>IF(A30="","",VLOOKUP(A30,登録マスターデーター!$A$2:$AP$70,2,FALSE))</f>
        <v xml:space="preserve"> </v>
      </c>
      <c r="C30" s="157">
        <f>IF(A30="","",VLOOKUP(A30,登録マスターデーター!$A$2:$AP$70,4,FALSE))</f>
        <v>0</v>
      </c>
      <c r="D30" s="117">
        <f>IF(A30="","",VLOOKUP(A30,登録マスターデーター!$A$2:$AP$70,36,FALSE))</f>
        <v>0</v>
      </c>
      <c r="E30" s="119">
        <f>IF(A30="","",VLOOKUP(A30,登録マスターデーター!$A$2:$AP$70,25,FALSE))</f>
        <v>0</v>
      </c>
      <c r="F30" s="104">
        <f>IF(A30="","",VLOOKUP(A30,登録マスターデーター!$A$2:$AP$70,26,FALSE))</f>
        <v>0</v>
      </c>
      <c r="G30" s="163">
        <f>IF(A30="","",VLOOKUP(A30,登録マスターデーター!$A$2:$AP$70,32,FALSE))</f>
        <v>0</v>
      </c>
      <c r="H30" s="103">
        <f>IF(A30="","",VLOOKUP(A30,登録マスターデーター!$A$2:$AP$70,28,FALSE))</f>
        <v>0</v>
      </c>
      <c r="I30" s="220">
        <f>IF(A30="","",VLOOKUP(A30,登録マスターデーター!$A$2:$AP$70,30,FALSE))</f>
        <v>0</v>
      </c>
      <c r="J30" s="221"/>
      <c r="K30" s="165">
        <f>IF(A30="","",VLOOKUP(A30,登録マスターデーター!$A$2:$AP$70,38,FALSE))</f>
        <v>0</v>
      </c>
    </row>
    <row r="31" spans="1:11" ht="14.1" customHeight="1">
      <c r="A31" s="102">
        <v>21</v>
      </c>
      <c r="B31" s="159" t="str">
        <f>IF(A31="","",VLOOKUP(A31,登録マスターデーター!$A$2:$AP$70,2,FALSE))</f>
        <v xml:space="preserve"> </v>
      </c>
      <c r="C31" s="157">
        <f>IF(A31="","",VLOOKUP(A31,登録マスターデーター!$A$2:$AP$70,4,FALSE))</f>
        <v>0</v>
      </c>
      <c r="D31" s="117">
        <f>IF(A31="","",VLOOKUP(A31,登録マスターデーター!$A$2:$AP$70,36,FALSE))</f>
        <v>0</v>
      </c>
      <c r="E31" s="119">
        <f>IF(A31="","",VLOOKUP(A31,登録マスターデーター!$A$2:$AP$70,25,FALSE))</f>
        <v>0</v>
      </c>
      <c r="F31" s="104">
        <f>IF(A31="","",VLOOKUP(A31,登録マスターデーター!$A$2:$AP$70,26,FALSE))</f>
        <v>0</v>
      </c>
      <c r="G31" s="163">
        <f>IF(A31="","",VLOOKUP(A31,登録マスターデーター!$A$2:$AP$70,32,FALSE))</f>
        <v>0</v>
      </c>
      <c r="H31" s="103">
        <f>IF(A31="","",VLOOKUP(A31,登録マスターデーター!$A$2:$AP$70,28,FALSE))</f>
        <v>0</v>
      </c>
      <c r="I31" s="220">
        <f>IF(A31="","",VLOOKUP(A31,登録マスターデーター!$A$2:$AP$70,30,FALSE))</f>
        <v>0</v>
      </c>
      <c r="J31" s="221"/>
      <c r="K31" s="165">
        <f>IF(A31="","",VLOOKUP(A31,登録マスターデーター!$A$2:$AP$70,38,FALSE))</f>
        <v>0</v>
      </c>
    </row>
    <row r="32" spans="1:11" ht="14.1" customHeight="1">
      <c r="A32" s="102">
        <v>22</v>
      </c>
      <c r="B32" s="159" t="str">
        <f>IF(A32="","",VLOOKUP(A32,登録マスターデーター!$A$2:$AP$70,2,FALSE))</f>
        <v xml:space="preserve"> </v>
      </c>
      <c r="C32" s="157">
        <f>IF(A32="","",VLOOKUP(A32,登録マスターデーター!$A$2:$AP$70,4,FALSE))</f>
        <v>0</v>
      </c>
      <c r="D32" s="117">
        <f>IF(A32="","",VLOOKUP(A32,登録マスターデーター!$A$2:$AP$70,36,FALSE))</f>
        <v>0</v>
      </c>
      <c r="E32" s="119">
        <f>IF(A32="","",VLOOKUP(A32,登録マスターデーター!$A$2:$AP$70,25,FALSE))</f>
        <v>0</v>
      </c>
      <c r="F32" s="104">
        <f>IF(A32="","",VLOOKUP(A32,登録マスターデーター!$A$2:$AP$70,26,FALSE))</f>
        <v>0</v>
      </c>
      <c r="G32" s="163">
        <f>IF(A32="","",VLOOKUP(A32,登録マスターデーター!$A$2:$AP$70,32,FALSE))</f>
        <v>0</v>
      </c>
      <c r="H32" s="103">
        <f>IF(A32="","",VLOOKUP(A32,登録マスターデーター!$A$2:$AP$70,28,FALSE))</f>
        <v>0</v>
      </c>
      <c r="I32" s="220">
        <f>IF(A32="","",VLOOKUP(A32,登録マスターデーター!$A$2:$AP$70,30,FALSE))</f>
        <v>0</v>
      </c>
      <c r="J32" s="221"/>
      <c r="K32" s="165">
        <f>IF(A32="","",VLOOKUP(A32,登録マスターデーター!$A$2:$AP$70,38,FALSE))</f>
        <v>0</v>
      </c>
    </row>
    <row r="33" spans="1:11" ht="14.1" customHeight="1">
      <c r="A33" s="102">
        <v>23</v>
      </c>
      <c r="B33" s="159" t="str">
        <f>IF(A33="","",VLOOKUP(A33,登録マスターデーター!$A$2:$AP$70,2,FALSE))</f>
        <v xml:space="preserve"> </v>
      </c>
      <c r="C33" s="157">
        <f>IF(A33="","",VLOOKUP(A33,登録マスターデーター!$A$2:$AP$70,4,FALSE))</f>
        <v>0</v>
      </c>
      <c r="D33" s="117">
        <f>IF(A33="","",VLOOKUP(A33,登録マスターデーター!$A$2:$AP$70,36,FALSE))</f>
        <v>0</v>
      </c>
      <c r="E33" s="119">
        <f>IF(A33="","",VLOOKUP(A33,登録マスターデーター!$A$2:$AP$70,25,FALSE))</f>
        <v>0</v>
      </c>
      <c r="F33" s="104">
        <f>IF(A33="","",VLOOKUP(A33,登録マスターデーター!$A$2:$AP$70,26,FALSE))</f>
        <v>0</v>
      </c>
      <c r="G33" s="163">
        <f>IF(A33="","",VLOOKUP(A33,登録マスターデーター!$A$2:$AP$70,32,FALSE))</f>
        <v>0</v>
      </c>
      <c r="H33" s="103">
        <f>IF(A33="","",VLOOKUP(A33,登録マスターデーター!$A$2:$AP$70,28,FALSE))</f>
        <v>0</v>
      </c>
      <c r="I33" s="220">
        <f>IF(A33="","",VLOOKUP(A33,登録マスターデーター!$A$2:$AP$70,30,FALSE))</f>
        <v>0</v>
      </c>
      <c r="J33" s="221"/>
      <c r="K33" s="165">
        <f>IF(A33="","",VLOOKUP(A33,登録マスターデーター!$A$2:$AP$70,38,FALSE))</f>
        <v>0</v>
      </c>
    </row>
    <row r="34" spans="1:11" ht="14.1" customHeight="1">
      <c r="A34" s="102">
        <v>24</v>
      </c>
      <c r="B34" s="159" t="str">
        <f>IF(A34="","",VLOOKUP(A34,登録マスターデーター!$A$2:$AP$70,2,FALSE))</f>
        <v xml:space="preserve"> </v>
      </c>
      <c r="C34" s="157">
        <f>IF(A34="","",VLOOKUP(A34,登録マスターデーター!$A$2:$AP$70,4,FALSE))</f>
        <v>0</v>
      </c>
      <c r="D34" s="117">
        <f>IF(A34="","",VLOOKUP(A34,登録マスターデーター!$A$2:$AP$70,36,FALSE))</f>
        <v>0</v>
      </c>
      <c r="E34" s="119">
        <f>IF(A34="","",VLOOKUP(A34,登録マスターデーター!$A$2:$AP$70,25,FALSE))</f>
        <v>0</v>
      </c>
      <c r="F34" s="104">
        <f>IF(A34="","",VLOOKUP(A34,登録マスターデーター!$A$2:$AP$70,26,FALSE))</f>
        <v>0</v>
      </c>
      <c r="G34" s="163">
        <f>IF(A34="","",VLOOKUP(A34,登録マスターデーター!$A$2:$AP$70,32,FALSE))</f>
        <v>0</v>
      </c>
      <c r="H34" s="103">
        <f>IF(A34="","",VLOOKUP(A34,登録マスターデーター!$A$2:$AP$70,28,FALSE))</f>
        <v>0</v>
      </c>
      <c r="I34" s="220">
        <f>IF(A34="","",VLOOKUP(A34,登録マスターデーター!$A$2:$AP$70,30,FALSE))</f>
        <v>0</v>
      </c>
      <c r="J34" s="221"/>
      <c r="K34" s="165">
        <f>IF(A34="","",VLOOKUP(A34,登録マスターデーター!$A$2:$AP$70,38,FALSE))</f>
        <v>0</v>
      </c>
    </row>
    <row r="35" spans="1:11" ht="14.1" customHeight="1">
      <c r="A35" s="102">
        <v>25</v>
      </c>
      <c r="B35" s="159" t="str">
        <f>IF(A35="","",VLOOKUP(A35,登録マスターデーター!$A$2:$AP$70,2,FALSE))</f>
        <v xml:space="preserve"> </v>
      </c>
      <c r="C35" s="157">
        <f>IF(A35="","",VLOOKUP(A35,登録マスターデーター!$A$2:$AP$70,4,FALSE))</f>
        <v>0</v>
      </c>
      <c r="D35" s="117">
        <f>IF(A35="","",VLOOKUP(A35,登録マスターデーター!$A$2:$AP$70,36,FALSE))</f>
        <v>0</v>
      </c>
      <c r="E35" s="119">
        <f>IF(A35="","",VLOOKUP(A35,登録マスターデーター!$A$2:$AP$70,25,FALSE))</f>
        <v>0</v>
      </c>
      <c r="F35" s="104">
        <f>IF(A35="","",VLOOKUP(A35,登録マスターデーター!$A$2:$AP$70,26,FALSE))</f>
        <v>0</v>
      </c>
      <c r="G35" s="163">
        <f>IF(A35="","",VLOOKUP(A35,登録マスターデーター!$A$2:$AP$70,32,FALSE))</f>
        <v>0</v>
      </c>
      <c r="H35" s="103">
        <f>IF(A35="","",VLOOKUP(A35,登録マスターデーター!$A$2:$AP$70,28,FALSE))</f>
        <v>0</v>
      </c>
      <c r="I35" s="220">
        <f>IF(A35="","",VLOOKUP(A35,登録マスターデーター!$A$2:$AP$70,30,FALSE))</f>
        <v>0</v>
      </c>
      <c r="J35" s="221"/>
      <c r="K35" s="165">
        <f>IF(A35="","",VLOOKUP(A35,登録マスターデーター!$A$2:$AP$70,38,FALSE))</f>
        <v>0</v>
      </c>
    </row>
    <row r="36" spans="1:11" ht="14.1" customHeight="1">
      <c r="A36" s="102">
        <v>26</v>
      </c>
      <c r="B36" s="159" t="str">
        <f>IF(A36="","",VLOOKUP(A36,登録マスターデーター!$A$2:$AP$70,2,FALSE))</f>
        <v xml:space="preserve"> </v>
      </c>
      <c r="C36" s="157">
        <f>IF(A36="","",VLOOKUP(A36,登録マスターデーター!$A$2:$AP$70,4,FALSE))</f>
        <v>0</v>
      </c>
      <c r="D36" s="117">
        <f>IF(A36="","",VLOOKUP(A36,登録マスターデーター!$A$2:$AP$70,36,FALSE))</f>
        <v>0</v>
      </c>
      <c r="E36" s="119">
        <f>IF(A36="","",VLOOKUP(A36,登録マスターデーター!$A$2:$AP$70,25,FALSE))</f>
        <v>0</v>
      </c>
      <c r="F36" s="104">
        <f>IF(A36="","",VLOOKUP(A36,登録マスターデーター!$A$2:$AP$70,26,FALSE))</f>
        <v>0</v>
      </c>
      <c r="G36" s="163">
        <f>IF(A36="","",VLOOKUP(A36,登録マスターデーター!$A$2:$AP$70,32,FALSE))</f>
        <v>0</v>
      </c>
      <c r="H36" s="103">
        <f>IF(A36="","",VLOOKUP(A36,登録マスターデーター!$A$2:$AP$70,28,FALSE))</f>
        <v>0</v>
      </c>
      <c r="I36" s="220">
        <f>IF(A36="","",VLOOKUP(A36,登録マスターデーター!$A$2:$AP$70,30,FALSE))</f>
        <v>0</v>
      </c>
      <c r="J36" s="221"/>
      <c r="K36" s="165">
        <f>IF(A36="","",VLOOKUP(A36,登録マスターデーター!$A$2:$AP$70,38,FALSE))</f>
        <v>0</v>
      </c>
    </row>
    <row r="37" spans="1:11" ht="14.1" customHeight="1">
      <c r="A37" s="102">
        <v>27</v>
      </c>
      <c r="B37" s="159" t="str">
        <f>IF(A37="","",VLOOKUP(A37,登録マスターデーター!$A$2:$AP$70,2,FALSE))</f>
        <v xml:space="preserve"> </v>
      </c>
      <c r="C37" s="157">
        <f>IF(A37="","",VLOOKUP(A37,登録マスターデーター!$A$2:$AP$70,4,FALSE))</f>
        <v>0</v>
      </c>
      <c r="D37" s="117">
        <f>IF(A37="","",VLOOKUP(A37,登録マスターデーター!$A$2:$AP$70,36,FALSE))</f>
        <v>0</v>
      </c>
      <c r="E37" s="119">
        <f>IF(A37="","",VLOOKUP(A37,登録マスターデーター!$A$2:$AP$70,25,FALSE))</f>
        <v>0</v>
      </c>
      <c r="F37" s="104">
        <f>IF(A37="","",VLOOKUP(A37,登録マスターデーター!$A$2:$AP$70,26,FALSE))</f>
        <v>0</v>
      </c>
      <c r="G37" s="163">
        <f>IF(A37="","",VLOOKUP(A37,登録マスターデーター!$A$2:$AP$70,32,FALSE))</f>
        <v>0</v>
      </c>
      <c r="H37" s="103">
        <f>IF(A37="","",VLOOKUP(A37,登録マスターデーター!$A$2:$AP$70,28,FALSE))</f>
        <v>0</v>
      </c>
      <c r="I37" s="220">
        <f>IF(A37="","",VLOOKUP(A37,登録マスターデーター!$A$2:$AP$70,30,FALSE))</f>
        <v>0</v>
      </c>
      <c r="J37" s="221"/>
      <c r="K37" s="165">
        <f>IF(A37="","",VLOOKUP(A37,登録マスターデーター!$A$2:$AP$70,38,FALSE))</f>
        <v>0</v>
      </c>
    </row>
    <row r="38" spans="1:11" ht="14.1" customHeight="1">
      <c r="A38" s="102">
        <v>28</v>
      </c>
      <c r="B38" s="159" t="str">
        <f>IF(A38="","",VLOOKUP(A38,登録マスターデーター!$A$2:$AP$70,2,FALSE))</f>
        <v xml:space="preserve"> </v>
      </c>
      <c r="C38" s="157">
        <f>IF(A38="","",VLOOKUP(A38,登録マスターデーター!$A$2:$AP$70,4,FALSE))</f>
        <v>0</v>
      </c>
      <c r="D38" s="117">
        <f>IF(A38="","",VLOOKUP(A38,登録マスターデーター!$A$2:$AP$70,36,FALSE))</f>
        <v>0</v>
      </c>
      <c r="E38" s="119">
        <f>IF(A38="","",VLOOKUP(A38,登録マスターデーター!$A$2:$AP$70,25,FALSE))</f>
        <v>0</v>
      </c>
      <c r="F38" s="104">
        <f>IF(A38="","",VLOOKUP(A38,登録マスターデーター!$A$2:$AP$70,26,FALSE))</f>
        <v>0</v>
      </c>
      <c r="G38" s="163">
        <f>IF(A38="","",VLOOKUP(A38,登録マスターデーター!$A$2:$AP$70,32,FALSE))</f>
        <v>0</v>
      </c>
      <c r="H38" s="103">
        <f>IF(A38="","",VLOOKUP(A38,登録マスターデーター!$A$2:$AP$70,28,FALSE))</f>
        <v>0</v>
      </c>
      <c r="I38" s="220">
        <f>IF(A38="","",VLOOKUP(A38,登録マスターデーター!$A$2:$AP$70,30,FALSE))</f>
        <v>0</v>
      </c>
      <c r="J38" s="221"/>
      <c r="K38" s="165">
        <f>IF(A38="","",VLOOKUP(A38,登録マスターデーター!$A$2:$AP$70,38,FALSE))</f>
        <v>0</v>
      </c>
    </row>
    <row r="39" spans="1:11" ht="14.1" customHeight="1">
      <c r="A39" s="102">
        <v>29</v>
      </c>
      <c r="B39" s="159" t="str">
        <f>IF(A39="","",VLOOKUP(A39,登録マスターデーター!$A$2:$AP$70,2,FALSE))</f>
        <v xml:space="preserve"> </v>
      </c>
      <c r="C39" s="157">
        <f>IF(A39="","",VLOOKUP(A39,登録マスターデーター!$A$2:$AP$70,4,FALSE))</f>
        <v>0</v>
      </c>
      <c r="D39" s="117">
        <f>IF(A39="","",VLOOKUP(A39,登録マスターデーター!$A$2:$AP$70,36,FALSE))</f>
        <v>0</v>
      </c>
      <c r="E39" s="119">
        <f>IF(A39="","",VLOOKUP(A39,登録マスターデーター!$A$2:$AP$70,25,FALSE))</f>
        <v>0</v>
      </c>
      <c r="F39" s="104">
        <f>IF(A39="","",VLOOKUP(A39,登録マスターデーター!$A$2:$AP$70,26,FALSE))</f>
        <v>0</v>
      </c>
      <c r="G39" s="163">
        <f>IF(A39="","",VLOOKUP(A39,登録マスターデーター!$A$2:$AP$70,32,FALSE))</f>
        <v>0</v>
      </c>
      <c r="H39" s="103">
        <f>IF(A39="","",VLOOKUP(A39,登録マスターデーター!$A$2:$AP$70,28,FALSE))</f>
        <v>0</v>
      </c>
      <c r="I39" s="220">
        <f>IF(A39="","",VLOOKUP(A39,登録マスターデーター!$A$2:$AP$70,30,FALSE))</f>
        <v>0</v>
      </c>
      <c r="J39" s="221"/>
      <c r="K39" s="165">
        <f>IF(A39="","",VLOOKUP(A39,登録マスターデーター!$A$2:$AP$70,38,FALSE))</f>
        <v>0</v>
      </c>
    </row>
    <row r="40" spans="1:11" ht="14.1" customHeight="1" thickBot="1">
      <c r="A40" s="106">
        <v>30</v>
      </c>
      <c r="B40" s="161" t="str">
        <f>IF(A40="","",VLOOKUP(A40,登録マスターデーター!$A$2:$AP$70,2,FALSE))</f>
        <v xml:space="preserve"> </v>
      </c>
      <c r="C40" s="158">
        <f>IF(A40="","",VLOOKUP(A40,登録マスターデーター!$A$2:$AP$70,4,FALSE))</f>
        <v>0</v>
      </c>
      <c r="D40" s="117">
        <f>IF(A40="","",VLOOKUP(A40,登録マスターデーター!$A$2:$AP$70,36,FALSE))</f>
        <v>0</v>
      </c>
      <c r="E40" s="120">
        <f>IF(A40="","",VLOOKUP(A40,登録マスターデーター!$A$2:$AP$70,25,FALSE))</f>
        <v>0</v>
      </c>
      <c r="F40" s="108">
        <f>IF(A40="","",VLOOKUP(A40,登録マスターデーター!$A$2:$AP$70,26,FALSE))</f>
        <v>0</v>
      </c>
      <c r="G40" s="163">
        <f>IF(A40="","",VLOOKUP(A40,登録マスターデーター!$A$2:$AP$70,32,FALSE))</f>
        <v>0</v>
      </c>
      <c r="H40" s="107">
        <f>IF(A40="","",VLOOKUP(A40,登録マスターデーター!$A$2:$AP$70,28,FALSE))</f>
        <v>0</v>
      </c>
      <c r="I40" s="218">
        <f>IF(A40="","",VLOOKUP(A40,登録マスターデーター!$A$2:$AP$70,30,FALSE))</f>
        <v>0</v>
      </c>
      <c r="J40" s="219"/>
      <c r="K40" s="166">
        <f>IF(A40="","",VLOOKUP(A40,登録マスターデーター!$A$2:$AP$70,38,FALSE))</f>
        <v>0</v>
      </c>
    </row>
    <row r="41" spans="1:11">
      <c r="A41" s="110"/>
      <c r="B41" s="110"/>
      <c r="C41" s="110"/>
      <c r="D41" s="118"/>
      <c r="E41" s="95"/>
      <c r="F41" s="111"/>
      <c r="G41" s="171"/>
      <c r="H41" s="110"/>
      <c r="I41" s="112"/>
      <c r="J41" s="112"/>
      <c r="K41" s="121" t="str">
        <f>IF(A41="","",VLOOKUP(A41,登録マスターデーター!$A$2:$AP$70,38,FALSE))</f>
        <v/>
      </c>
    </row>
    <row r="42" spans="1:11">
      <c r="F42" s="1"/>
      <c r="G42" s="1"/>
      <c r="I42" s="113"/>
    </row>
    <row r="43" spans="1:11">
      <c r="F43" s="1"/>
      <c r="G43" s="1"/>
      <c r="I43" s="113"/>
      <c r="J43" s="114">
        <f>J2</f>
        <v>42575</v>
      </c>
    </row>
    <row r="44" spans="1:11" ht="21">
      <c r="B44" s="98" t="s">
        <v>82</v>
      </c>
      <c r="K44" s="99" t="s">
        <v>93</v>
      </c>
    </row>
    <row r="45" spans="1:11" ht="13.5" customHeight="1" thickBot="1">
      <c r="B45" s="98"/>
      <c r="K45" s="99"/>
    </row>
    <row r="46" spans="1:11" ht="20.100000000000001" customHeight="1">
      <c r="A46" s="100" t="s">
        <v>92</v>
      </c>
      <c r="B46" s="101" t="s">
        <v>83</v>
      </c>
      <c r="C46" s="101" t="s">
        <v>84</v>
      </c>
      <c r="D46" s="115" t="s">
        <v>50</v>
      </c>
      <c r="E46" s="101" t="s">
        <v>85</v>
      </c>
      <c r="F46" s="101" t="s">
        <v>52</v>
      </c>
      <c r="G46" s="172" t="s">
        <v>231</v>
      </c>
      <c r="H46" s="101" t="s">
        <v>86</v>
      </c>
      <c r="I46" s="224" t="s">
        <v>87</v>
      </c>
      <c r="J46" s="224"/>
      <c r="K46" s="164" t="s">
        <v>94</v>
      </c>
    </row>
    <row r="47" spans="1:11" ht="13.5" customHeight="1">
      <c r="A47" s="102">
        <v>31</v>
      </c>
      <c r="B47" s="159" t="str">
        <f>IF(A47="","",VLOOKUP(A47,登録マスターデーター!$A$2:$AP$70,2,FALSE))</f>
        <v xml:space="preserve"> </v>
      </c>
      <c r="C47" s="157">
        <f>IF(A47="","",VLOOKUP(A47,登録マスターデーター!$A$2:$AP$70,4,FALSE))</f>
        <v>0</v>
      </c>
      <c r="D47" s="117">
        <f>IF(A47="","",VLOOKUP(A47,登録マスターデーター!$A$2:$AP$70,36,FALSE))</f>
        <v>0</v>
      </c>
      <c r="E47" s="119">
        <f>IF(A47="","",VLOOKUP(A47,登録マスターデーター!$A$2:$AP$70,25,FALSE))</f>
        <v>0</v>
      </c>
      <c r="F47" s="104">
        <f>IF(A47="","",VLOOKUP(A47,登録マスターデーター!$A$2:$AP$70,26,FALSE))</f>
        <v>0</v>
      </c>
      <c r="G47" s="163">
        <f>IF(A47="","",VLOOKUP(A47,登録マスターデーター!$A$2:$AP$70,32,FALSE))</f>
        <v>0</v>
      </c>
      <c r="H47" s="103">
        <f>IF(A47="","",VLOOKUP(A47,登録マスターデーター!$A$2:$AP$70,28,FALSE))</f>
        <v>0</v>
      </c>
      <c r="I47" s="217">
        <f>IF(A47="","",VLOOKUP(A47,登録マスターデーター!$A$2:$AP$70,30,FALSE))</f>
        <v>0</v>
      </c>
      <c r="J47" s="217"/>
      <c r="K47" s="165">
        <f>IF(A47="","",VLOOKUP(A47,登録マスターデーター!$A$2:$AP$70,38,FALSE))</f>
        <v>0</v>
      </c>
    </row>
    <row r="48" spans="1:11" ht="13.5" customHeight="1">
      <c r="A48" s="102">
        <v>32</v>
      </c>
      <c r="B48" s="159" t="str">
        <f>IF(A48="","",VLOOKUP(A48,登録マスターデーター!$A$2:$AP$70,2,FALSE))</f>
        <v xml:space="preserve"> </v>
      </c>
      <c r="C48" s="157">
        <f>IF(A48="","",VLOOKUP(A48,登録マスターデーター!$A$2:$AP$70,4,FALSE))</f>
        <v>0</v>
      </c>
      <c r="D48" s="117">
        <f>IF(A48="","",VLOOKUP(A48,登録マスターデーター!$A$2:$AP$70,36,FALSE))</f>
        <v>0</v>
      </c>
      <c r="E48" s="119">
        <f>IF(A48="","",VLOOKUP(A48,登録マスターデーター!$A$2:$AP$70,25,FALSE))</f>
        <v>0</v>
      </c>
      <c r="F48" s="104">
        <f>IF(A48="","",VLOOKUP(A48,登録マスターデーター!$A$2:$AP$70,26,FALSE))</f>
        <v>0</v>
      </c>
      <c r="G48" s="163">
        <f>IF(A48="","",VLOOKUP(A48,登録マスターデーター!$A$2:$AP$70,32,FALSE))</f>
        <v>0</v>
      </c>
      <c r="H48" s="103">
        <f>IF(A48="","",VLOOKUP(A48,登録マスターデーター!$A$2:$AP$70,28,FALSE))</f>
        <v>0</v>
      </c>
      <c r="I48" s="217">
        <f>IF(A48="","",VLOOKUP(A48,登録マスターデーター!$A$2:$AP$70,30,FALSE))</f>
        <v>0</v>
      </c>
      <c r="J48" s="217"/>
      <c r="K48" s="165">
        <f>IF(A48="","",VLOOKUP(A48,登録マスターデーター!$A$2:$AP$70,38,FALSE))</f>
        <v>0</v>
      </c>
    </row>
    <row r="49" spans="1:11" ht="13.5" customHeight="1">
      <c r="A49" s="102">
        <v>33</v>
      </c>
      <c r="B49" s="159" t="str">
        <f>IF(A49="","",VLOOKUP(A49,登録マスターデーター!$A$2:$AP$70,2,FALSE))</f>
        <v xml:space="preserve"> </v>
      </c>
      <c r="C49" s="157">
        <f>IF(A49="","",VLOOKUP(A49,登録マスターデーター!$A$2:$AP$70,4,FALSE))</f>
        <v>0</v>
      </c>
      <c r="D49" s="117">
        <f>IF(A49="","",VLOOKUP(A49,登録マスターデーター!$A$2:$AP$70,36,FALSE))</f>
        <v>0</v>
      </c>
      <c r="E49" s="119">
        <f>IF(A49="","",VLOOKUP(A49,登録マスターデーター!$A$2:$AP$70,25,FALSE))</f>
        <v>0</v>
      </c>
      <c r="F49" s="104">
        <f>IF(A49="","",VLOOKUP(A49,登録マスターデーター!$A$2:$AP$70,26,FALSE))</f>
        <v>0</v>
      </c>
      <c r="G49" s="163">
        <f>IF(A49="","",VLOOKUP(A49,登録マスターデーター!$A$2:$AP$70,32,FALSE))</f>
        <v>0</v>
      </c>
      <c r="H49" s="103">
        <f>IF(A49="","",VLOOKUP(A49,登録マスターデーター!$A$2:$AP$70,28,FALSE))</f>
        <v>0</v>
      </c>
      <c r="I49" s="217">
        <f>IF(A49="","",VLOOKUP(A49,登録マスターデーター!$A$2:$AP$70,30,FALSE))</f>
        <v>0</v>
      </c>
      <c r="J49" s="217"/>
      <c r="K49" s="165">
        <f>IF(A49="","",VLOOKUP(A49,登録マスターデーター!$A$2:$AP$70,38,FALSE))</f>
        <v>0</v>
      </c>
    </row>
    <row r="50" spans="1:11" ht="13.5" customHeight="1">
      <c r="A50" s="102">
        <v>34</v>
      </c>
      <c r="B50" s="159" t="str">
        <f>IF(A50="","",VLOOKUP(A50,登録マスターデーター!$A$2:$AP$70,2,FALSE))</f>
        <v xml:space="preserve"> </v>
      </c>
      <c r="C50" s="157">
        <f>IF(A50="","",VLOOKUP(A50,登録マスターデーター!$A$2:$AP$70,4,FALSE))</f>
        <v>0</v>
      </c>
      <c r="D50" s="117">
        <f>IF(A50="","",VLOOKUP(A50,登録マスターデーター!$A$2:$AP$70,36,FALSE))</f>
        <v>0</v>
      </c>
      <c r="E50" s="119">
        <f>IF(A50="","",VLOOKUP(A50,登録マスターデーター!$A$2:$AP$70,25,FALSE))</f>
        <v>0</v>
      </c>
      <c r="F50" s="104">
        <f>IF(A50="","",VLOOKUP(A50,登録マスターデーター!$A$2:$AP$70,26,FALSE))</f>
        <v>0</v>
      </c>
      <c r="G50" s="163">
        <f>IF(A50="","",VLOOKUP(A50,登録マスターデーター!$A$2:$AP$70,32,FALSE))</f>
        <v>0</v>
      </c>
      <c r="H50" s="103">
        <f>IF(A50="","",VLOOKUP(A50,登録マスターデーター!$A$2:$AP$70,28,FALSE))</f>
        <v>0</v>
      </c>
      <c r="I50" s="217">
        <f>IF(A50="","",VLOOKUP(A50,登録マスターデーター!$A$2:$AP$70,30,FALSE))</f>
        <v>0</v>
      </c>
      <c r="J50" s="217"/>
      <c r="K50" s="165">
        <f>IF(A50="","",VLOOKUP(A50,登録マスターデーター!$A$2:$AP$70,38,FALSE))</f>
        <v>0</v>
      </c>
    </row>
    <row r="51" spans="1:11" ht="13.5" customHeight="1">
      <c r="A51" s="102">
        <v>35</v>
      </c>
      <c r="B51" s="159" t="str">
        <f>IF(A51="","",VLOOKUP(A51,登録マスターデーター!$A$2:$AP$70,2,FALSE))</f>
        <v xml:space="preserve"> </v>
      </c>
      <c r="C51" s="157">
        <f>IF(A51="","",VLOOKUP(A51,登録マスターデーター!$A$2:$AP$70,4,FALSE))</f>
        <v>0</v>
      </c>
      <c r="D51" s="117">
        <f>IF(A51="","",VLOOKUP(A51,登録マスターデーター!$A$2:$AP$70,36,FALSE))</f>
        <v>0</v>
      </c>
      <c r="E51" s="119">
        <f>IF(A51="","",VLOOKUP(A51,登録マスターデーター!$A$2:$AP$70,25,FALSE))</f>
        <v>0</v>
      </c>
      <c r="F51" s="104">
        <f>IF(A51="","",VLOOKUP(A51,登録マスターデーター!$A$2:$AP$70,26,FALSE))</f>
        <v>0</v>
      </c>
      <c r="G51" s="163">
        <f>IF(A51="","",VLOOKUP(A51,登録マスターデーター!$A$2:$AP$70,32,FALSE))</f>
        <v>0</v>
      </c>
      <c r="H51" s="103">
        <f>IF(A51="","",VLOOKUP(A51,登録マスターデーター!$A$2:$AP$70,28,FALSE))</f>
        <v>0</v>
      </c>
      <c r="I51" s="217">
        <f>IF(A51="","",VLOOKUP(A51,登録マスターデーター!$A$2:$AP$70,30,FALSE))</f>
        <v>0</v>
      </c>
      <c r="J51" s="217"/>
      <c r="K51" s="165">
        <f>IF(A51="","",VLOOKUP(A51,登録マスターデーター!$A$2:$AP$70,38,FALSE))</f>
        <v>0</v>
      </c>
    </row>
    <row r="52" spans="1:11" ht="13.5" customHeight="1">
      <c r="A52" s="102">
        <v>36</v>
      </c>
      <c r="B52" s="159" t="str">
        <f>IF(A52="","",VLOOKUP(A52,登録マスターデーター!$A$2:$AP$70,2,FALSE))</f>
        <v xml:space="preserve"> </v>
      </c>
      <c r="C52" s="157">
        <f>IF(A52="","",VLOOKUP(A52,登録マスターデーター!$A$2:$AP$70,4,FALSE))</f>
        <v>0</v>
      </c>
      <c r="D52" s="117">
        <f>IF(A52="","",VLOOKUP(A52,登録マスターデーター!$A$2:$AP$70,36,FALSE))</f>
        <v>0</v>
      </c>
      <c r="E52" s="119">
        <f>IF(A52="","",VLOOKUP(A52,登録マスターデーター!$A$2:$AP$70,25,FALSE))</f>
        <v>0</v>
      </c>
      <c r="F52" s="104">
        <f>IF(A52="","",VLOOKUP(A52,登録マスターデーター!$A$2:$AP$70,26,FALSE))</f>
        <v>0</v>
      </c>
      <c r="G52" s="163">
        <f>IF(A52="","",VLOOKUP(A52,登録マスターデーター!$A$2:$AP$70,32,FALSE))</f>
        <v>0</v>
      </c>
      <c r="H52" s="103">
        <f>IF(A52="","",VLOOKUP(A52,登録マスターデーター!$A$2:$AP$70,28,FALSE))</f>
        <v>0</v>
      </c>
      <c r="I52" s="217">
        <f>IF(A52="","",VLOOKUP(A52,登録マスターデーター!$A$2:$AP$70,30,FALSE))</f>
        <v>0</v>
      </c>
      <c r="J52" s="217"/>
      <c r="K52" s="165">
        <f>IF(A52="","",VLOOKUP(A52,登録マスターデーター!$A$2:$AP$70,38,FALSE))</f>
        <v>0</v>
      </c>
    </row>
    <row r="53" spans="1:11" ht="13.5" customHeight="1">
      <c r="A53" s="102">
        <v>37</v>
      </c>
      <c r="B53" s="159" t="str">
        <f>IF(A53="","",VLOOKUP(A53,登録マスターデーター!$A$2:$AP$70,2,FALSE))</f>
        <v xml:space="preserve"> </v>
      </c>
      <c r="C53" s="157">
        <f>IF(A53="","",VLOOKUP(A53,登録マスターデーター!$A$2:$AP$70,4,FALSE))</f>
        <v>0</v>
      </c>
      <c r="D53" s="117">
        <f>IF(A53="","",VLOOKUP(A53,登録マスターデーター!$A$2:$AP$70,36,FALSE))</f>
        <v>0</v>
      </c>
      <c r="E53" s="119">
        <f>IF(A53="","",VLOOKUP(A53,登録マスターデーター!$A$2:$AP$70,25,FALSE))</f>
        <v>0</v>
      </c>
      <c r="F53" s="104">
        <f>IF(A53="","",VLOOKUP(A53,登録マスターデーター!$A$2:$AP$70,26,FALSE))</f>
        <v>0</v>
      </c>
      <c r="G53" s="163">
        <f>IF(A53="","",VLOOKUP(A53,登録マスターデーター!$A$2:$AP$70,32,FALSE))</f>
        <v>0</v>
      </c>
      <c r="H53" s="103">
        <f>IF(A53="","",VLOOKUP(A53,登録マスターデーター!$A$2:$AP$70,28,FALSE))</f>
        <v>0</v>
      </c>
      <c r="I53" s="217">
        <f>IF(A53="","",VLOOKUP(A53,登録マスターデーター!$A$2:$AP$70,30,FALSE))</f>
        <v>0</v>
      </c>
      <c r="J53" s="217"/>
      <c r="K53" s="165">
        <f>IF(A53="","",VLOOKUP(A53,登録マスターデーター!$A$2:$AP$70,38,FALSE))</f>
        <v>0</v>
      </c>
    </row>
    <row r="54" spans="1:11" ht="13.5" customHeight="1">
      <c r="A54" s="102">
        <v>38</v>
      </c>
      <c r="B54" s="159" t="str">
        <f>IF(A54="","",VLOOKUP(A54,登録マスターデーター!$A$2:$AP$70,2,FALSE))</f>
        <v xml:space="preserve"> </v>
      </c>
      <c r="C54" s="157">
        <f>IF(A54="","",VLOOKUP(A54,登録マスターデーター!$A$2:$AP$70,4,FALSE))</f>
        <v>0</v>
      </c>
      <c r="D54" s="117">
        <f>IF(A54="","",VLOOKUP(A54,登録マスターデーター!$A$2:$AP$70,36,FALSE))</f>
        <v>0</v>
      </c>
      <c r="E54" s="119">
        <f>IF(A54="","",VLOOKUP(A54,登録マスターデーター!$A$2:$AP$70,25,FALSE))</f>
        <v>0</v>
      </c>
      <c r="F54" s="104">
        <f>IF(A54="","",VLOOKUP(A54,登録マスターデーター!$A$2:$AP$70,26,FALSE))</f>
        <v>0</v>
      </c>
      <c r="G54" s="163">
        <f>IF(A54="","",VLOOKUP(A54,登録マスターデーター!$A$2:$AP$70,32,FALSE))</f>
        <v>0</v>
      </c>
      <c r="H54" s="103">
        <f>IF(A54="","",VLOOKUP(A54,登録マスターデーター!$A$2:$AP$70,28,FALSE))</f>
        <v>0</v>
      </c>
      <c r="I54" s="217">
        <f>IF(A54="","",VLOOKUP(A54,登録マスターデーター!$A$2:$AP$70,30,FALSE))</f>
        <v>0</v>
      </c>
      <c r="J54" s="217"/>
      <c r="K54" s="165">
        <f>IF(A54="","",VLOOKUP(A54,登録マスターデーター!$A$2:$AP$70,38,FALSE))</f>
        <v>0</v>
      </c>
    </row>
    <row r="55" spans="1:11" ht="13.5" customHeight="1">
      <c r="A55" s="102">
        <v>39</v>
      </c>
      <c r="B55" s="159" t="str">
        <f>IF(A55="","",VLOOKUP(A55,登録マスターデーター!$A$2:$AP$70,2,FALSE))</f>
        <v xml:space="preserve"> </v>
      </c>
      <c r="C55" s="157">
        <f>IF(A55="","",VLOOKUP(A55,登録マスターデーター!$A$2:$AP$70,4,FALSE))</f>
        <v>0</v>
      </c>
      <c r="D55" s="117">
        <f>IF(A55="","",VLOOKUP(A55,登録マスターデーター!$A$2:$AP$70,36,FALSE))</f>
        <v>0</v>
      </c>
      <c r="E55" s="119">
        <f>IF(A55="","",VLOOKUP(A55,登録マスターデーター!$A$2:$AP$70,25,FALSE))</f>
        <v>0</v>
      </c>
      <c r="F55" s="104">
        <f>IF(A55="","",VLOOKUP(A55,登録マスターデーター!$A$2:$AP$70,26,FALSE))</f>
        <v>0</v>
      </c>
      <c r="G55" s="163">
        <f>IF(A55="","",VLOOKUP(A55,登録マスターデーター!$A$2:$AP$70,32,FALSE))</f>
        <v>0</v>
      </c>
      <c r="H55" s="103">
        <f>IF(A55="","",VLOOKUP(A55,登録マスターデーター!$A$2:$AP$70,28,FALSE))</f>
        <v>0</v>
      </c>
      <c r="I55" s="217">
        <f>IF(A55="","",VLOOKUP(A55,登録マスターデーター!$A$2:$AP$70,30,FALSE))</f>
        <v>0</v>
      </c>
      <c r="J55" s="217"/>
      <c r="K55" s="165">
        <f>IF(A55="","",VLOOKUP(A55,登録マスターデーター!$A$2:$AP$70,38,FALSE))</f>
        <v>0</v>
      </c>
    </row>
    <row r="56" spans="1:11" ht="13.5" customHeight="1">
      <c r="A56" s="102">
        <v>40</v>
      </c>
      <c r="B56" s="159" t="str">
        <f>IF(A56="","",VLOOKUP(A56,登録マスターデーター!$A$2:$AP$70,2,FALSE))</f>
        <v xml:space="preserve"> </v>
      </c>
      <c r="C56" s="157">
        <f>IF(A56="","",VLOOKUP(A56,登録マスターデーター!$A$2:$AP$70,4,FALSE))</f>
        <v>0</v>
      </c>
      <c r="D56" s="117">
        <f>IF(A56="","",VLOOKUP(A56,登録マスターデーター!$A$2:$AP$70,36,FALSE))</f>
        <v>0</v>
      </c>
      <c r="E56" s="119">
        <f>IF(A56="","",VLOOKUP(A56,登録マスターデーター!$A$2:$AP$70,25,FALSE))</f>
        <v>0</v>
      </c>
      <c r="F56" s="104">
        <f>IF(A56="","",VLOOKUP(A56,登録マスターデーター!$A$2:$AP$70,26,FALSE))</f>
        <v>0</v>
      </c>
      <c r="G56" s="163">
        <f>IF(A56="","",VLOOKUP(A56,登録マスターデーター!$A$2:$AP$70,32,FALSE))</f>
        <v>0</v>
      </c>
      <c r="H56" s="103">
        <f>IF(A56="","",VLOOKUP(A56,登録マスターデーター!$A$2:$AP$70,28,FALSE))</f>
        <v>0</v>
      </c>
      <c r="I56" s="217">
        <f>IF(A56="","",VLOOKUP(A56,登録マスターデーター!$A$2:$AP$70,30,FALSE))</f>
        <v>0</v>
      </c>
      <c r="J56" s="217"/>
      <c r="K56" s="165">
        <f>IF(A56="","",VLOOKUP(A56,登録マスターデーター!$A$2:$AP$70,38,FALSE))</f>
        <v>0</v>
      </c>
    </row>
    <row r="57" spans="1:11" ht="13.5" customHeight="1">
      <c r="A57" s="102">
        <v>41</v>
      </c>
      <c r="B57" s="159" t="str">
        <f>IF(A57="","",VLOOKUP(A57,登録マスターデーター!$A$2:$AP$70,2,FALSE))</f>
        <v xml:space="preserve"> </v>
      </c>
      <c r="C57" s="157">
        <f>IF(A57="","",VLOOKUP(A57,登録マスターデーター!$A$2:$AP$70,4,FALSE))</f>
        <v>0</v>
      </c>
      <c r="D57" s="117">
        <f>IF(A57="","",VLOOKUP(A57,登録マスターデーター!$A$2:$AP$70,36,FALSE))</f>
        <v>0</v>
      </c>
      <c r="E57" s="119">
        <f>IF(A57="","",VLOOKUP(A57,登録マスターデーター!$A$2:$AP$70,25,FALSE))</f>
        <v>0</v>
      </c>
      <c r="F57" s="104">
        <f>IF(A57="","",VLOOKUP(A57,登録マスターデーター!$A$2:$AP$70,26,FALSE))</f>
        <v>0</v>
      </c>
      <c r="G57" s="163">
        <f>IF(A57="","",VLOOKUP(A57,登録マスターデーター!$A$2:$AP$70,32,FALSE))</f>
        <v>0</v>
      </c>
      <c r="H57" s="103">
        <f>IF(A57="","",VLOOKUP(A57,登録マスターデーター!$A$2:$AP$70,28,FALSE))</f>
        <v>0</v>
      </c>
      <c r="I57" s="217">
        <f>IF(A57="","",VLOOKUP(A57,登録マスターデーター!$A$2:$AP$70,30,FALSE))</f>
        <v>0</v>
      </c>
      <c r="J57" s="217"/>
      <c r="K57" s="165">
        <f>IF(A57="","",VLOOKUP(A57,登録マスターデーター!$A$2:$AP$70,38,FALSE))</f>
        <v>0</v>
      </c>
    </row>
    <row r="58" spans="1:11" ht="13.5" customHeight="1">
      <c r="A58" s="102">
        <v>42</v>
      </c>
      <c r="B58" s="159" t="str">
        <f>IF(A58="","",VLOOKUP(A58,登録マスターデーター!$A$2:$AP$70,2,FALSE))</f>
        <v xml:space="preserve"> </v>
      </c>
      <c r="C58" s="157">
        <f>IF(A58="","",VLOOKUP(A58,登録マスターデーター!$A$2:$AP$70,4,FALSE))</f>
        <v>0</v>
      </c>
      <c r="D58" s="117">
        <f>IF(A58="","",VLOOKUP(A58,登録マスターデーター!$A$2:$AP$70,36,FALSE))</f>
        <v>0</v>
      </c>
      <c r="E58" s="119">
        <f>IF(A58="","",VLOOKUP(A58,登録マスターデーター!$A$2:$AP$70,25,FALSE))</f>
        <v>0</v>
      </c>
      <c r="F58" s="104">
        <f>IF(A58="","",VLOOKUP(A58,登録マスターデーター!$A$2:$AP$70,26,FALSE))</f>
        <v>0</v>
      </c>
      <c r="G58" s="163">
        <f>IF(A58="","",VLOOKUP(A58,登録マスターデーター!$A$2:$AP$70,32,FALSE))</f>
        <v>0</v>
      </c>
      <c r="H58" s="103">
        <f>IF(A58="","",VLOOKUP(A58,登録マスターデーター!$A$2:$AP$70,28,FALSE))</f>
        <v>0</v>
      </c>
      <c r="I58" s="217">
        <f>IF(A58="","",VLOOKUP(A58,登録マスターデーター!$A$2:$AP$70,30,FALSE))</f>
        <v>0</v>
      </c>
      <c r="J58" s="217"/>
      <c r="K58" s="165">
        <f>IF(A58="","",VLOOKUP(A58,登録マスターデーター!$A$2:$AP$70,38,FALSE))</f>
        <v>0</v>
      </c>
    </row>
    <row r="59" spans="1:11" ht="13.5" customHeight="1">
      <c r="A59" s="102">
        <v>43</v>
      </c>
      <c r="B59" s="160" t="str">
        <f>IF(A59="","",VLOOKUP(A59,登録マスターデーター!$A$2:$AP$70,2,FALSE))</f>
        <v xml:space="preserve"> </v>
      </c>
      <c r="C59" s="157">
        <f>IF(A59="","",VLOOKUP(A59,登録マスターデーター!$A$2:$AP$70,4,FALSE))</f>
        <v>0</v>
      </c>
      <c r="D59" s="117">
        <f>IF(A59="","",VLOOKUP(A59,登録マスターデーター!$A$2:$AP$70,36,FALSE))</f>
        <v>0</v>
      </c>
      <c r="E59" s="119">
        <f>IF(A59="","",VLOOKUP(A59,登録マスターデーター!$A$2:$AP$70,25,FALSE))</f>
        <v>0</v>
      </c>
      <c r="F59" s="104">
        <f>IF(A59="","",VLOOKUP(A59,登録マスターデーター!$A$2:$AP$70,26,FALSE))</f>
        <v>0</v>
      </c>
      <c r="G59" s="163">
        <f>IF(A59="","",VLOOKUP(A59,登録マスターデーター!$A$2:$AP$70,32,FALSE))</f>
        <v>0</v>
      </c>
      <c r="H59" s="103">
        <f>IF(A59="","",VLOOKUP(A59,登録マスターデーター!$A$2:$AP$70,28,FALSE))</f>
        <v>0</v>
      </c>
      <c r="I59" s="217">
        <f>IF(A59="","",VLOOKUP(A59,登録マスターデーター!$A$2:$AP$70,30,FALSE))</f>
        <v>0</v>
      </c>
      <c r="J59" s="217"/>
      <c r="K59" s="165">
        <f>IF(A59="","",VLOOKUP(A59,登録マスターデーター!$A$2:$AP$70,38,FALSE))</f>
        <v>0</v>
      </c>
    </row>
    <row r="60" spans="1:11" ht="13.5" customHeight="1">
      <c r="A60" s="102">
        <v>44</v>
      </c>
      <c r="B60" s="159" t="str">
        <f>IF(A60="","",VLOOKUP(A60,登録マスターデーター!$A$2:$AP$70,2,FALSE))</f>
        <v xml:space="preserve"> </v>
      </c>
      <c r="C60" s="157">
        <f>IF(A60="","",VLOOKUP(A60,登録マスターデーター!$A$2:$AP$70,4,FALSE))</f>
        <v>0</v>
      </c>
      <c r="D60" s="117">
        <f>IF(A60="","",VLOOKUP(A60,登録マスターデーター!$A$2:$AP$70,36,FALSE))</f>
        <v>0</v>
      </c>
      <c r="E60" s="119">
        <f>IF(A60="","",VLOOKUP(A60,登録マスターデーター!$A$2:$AP$70,25,FALSE))</f>
        <v>0</v>
      </c>
      <c r="F60" s="104">
        <f>IF(A60="","",VLOOKUP(A60,登録マスターデーター!$A$2:$AP$70,26,FALSE))</f>
        <v>0</v>
      </c>
      <c r="G60" s="163">
        <f>IF(A60="","",VLOOKUP(A60,登録マスターデーター!$A$2:$AP$70,32,FALSE))</f>
        <v>0</v>
      </c>
      <c r="H60" s="103">
        <f>IF(A60="","",VLOOKUP(A60,登録マスターデーター!$A$2:$AP$70,28,FALSE))</f>
        <v>0</v>
      </c>
      <c r="I60" s="217">
        <f>IF(A60="","",VLOOKUP(A60,登録マスターデーター!$A$2:$AP$70,30,FALSE))</f>
        <v>0</v>
      </c>
      <c r="J60" s="217"/>
      <c r="K60" s="165">
        <f>IF(A60="","",VLOOKUP(A60,登録マスターデーター!$A$2:$AP$70,38,FALSE))</f>
        <v>0</v>
      </c>
    </row>
    <row r="61" spans="1:11" ht="13.5" customHeight="1">
      <c r="A61" s="102">
        <v>45</v>
      </c>
      <c r="B61" s="159" t="str">
        <f>IF(A61="","",VLOOKUP(A61,登録マスターデーター!$A$2:$AP$70,2,FALSE))</f>
        <v xml:space="preserve"> </v>
      </c>
      <c r="C61" s="157">
        <f>IF(A61="","",VLOOKUP(A61,登録マスターデーター!$A$2:$AP$70,4,FALSE))</f>
        <v>0</v>
      </c>
      <c r="D61" s="117">
        <f>IF(A61="","",VLOOKUP(A61,登録マスターデーター!$A$2:$AP$70,36,FALSE))</f>
        <v>0</v>
      </c>
      <c r="E61" s="119">
        <f>IF(A61="","",VLOOKUP(A61,登録マスターデーター!$A$2:$AP$70,25,FALSE))</f>
        <v>0</v>
      </c>
      <c r="F61" s="104">
        <f>IF(A61="","",VLOOKUP(A61,登録マスターデーター!$A$2:$AP$70,26,FALSE))</f>
        <v>0</v>
      </c>
      <c r="G61" s="163">
        <f>IF(A61="","",VLOOKUP(A61,登録マスターデーター!$A$2:$AP$70,32,FALSE))</f>
        <v>0</v>
      </c>
      <c r="H61" s="103">
        <f>IF(A61="","",VLOOKUP(A61,登録マスターデーター!$A$2:$AP$70,28,FALSE))</f>
        <v>0</v>
      </c>
      <c r="I61" s="217">
        <f>IF(A61="","",VLOOKUP(A61,登録マスターデーター!$A$2:$AP$70,30,FALSE))</f>
        <v>0</v>
      </c>
      <c r="J61" s="217"/>
      <c r="K61" s="165">
        <f>IF(A61="","",VLOOKUP(A61,登録マスターデーター!$A$2:$AP$70,38,FALSE))</f>
        <v>0</v>
      </c>
    </row>
    <row r="62" spans="1:11" ht="13.5" customHeight="1">
      <c r="A62" s="102">
        <v>46</v>
      </c>
      <c r="B62" s="159" t="str">
        <f>IF(A62="","",VLOOKUP(A62,登録マスターデーター!$A$2:$AP$70,2,FALSE))</f>
        <v xml:space="preserve"> </v>
      </c>
      <c r="C62" s="157">
        <f>IF(A62="","",VLOOKUP(A62,登録マスターデーター!$A$2:$AP$70,4,FALSE))</f>
        <v>0</v>
      </c>
      <c r="D62" s="117">
        <f>IF(A62="","",VLOOKUP(A62,登録マスターデーター!$A$2:$AP$70,36,FALSE))</f>
        <v>0</v>
      </c>
      <c r="E62" s="119">
        <f>IF(A62="","",VLOOKUP(A62,登録マスターデーター!$A$2:$AP$70,25,FALSE))</f>
        <v>0</v>
      </c>
      <c r="F62" s="104">
        <f>IF(A62="","",VLOOKUP(A62,登録マスターデーター!$A$2:$AP$70,26,FALSE))</f>
        <v>0</v>
      </c>
      <c r="G62" s="163">
        <f>IF(A62="","",VLOOKUP(A62,登録マスターデーター!$A$2:$AP$70,32,FALSE))</f>
        <v>0</v>
      </c>
      <c r="H62" s="103">
        <f>IF(A62="","",VLOOKUP(A62,登録マスターデーター!$A$2:$AP$70,28,FALSE))</f>
        <v>0</v>
      </c>
      <c r="I62" s="217">
        <f>IF(A62="","",VLOOKUP(A62,登録マスターデーター!$A$2:$AP$70,30,FALSE))</f>
        <v>0</v>
      </c>
      <c r="J62" s="217"/>
      <c r="K62" s="165">
        <f>IF(A62="","",VLOOKUP(A62,登録マスターデーター!$A$2:$AP$70,38,FALSE))</f>
        <v>0</v>
      </c>
    </row>
    <row r="63" spans="1:11" ht="13.5" customHeight="1">
      <c r="A63" s="102">
        <v>47</v>
      </c>
      <c r="B63" s="159" t="str">
        <f>IF(A63="","",VLOOKUP(A63,登録マスターデーター!$A$2:$AP$70,2,FALSE))</f>
        <v xml:space="preserve"> </v>
      </c>
      <c r="C63" s="157">
        <f>IF(A63="","",VLOOKUP(A63,登録マスターデーター!$A$2:$AP$70,4,FALSE))</f>
        <v>0</v>
      </c>
      <c r="D63" s="117">
        <f>IF(A63="","",VLOOKUP(A63,登録マスターデーター!$A$2:$AP$70,36,FALSE))</f>
        <v>0</v>
      </c>
      <c r="E63" s="119">
        <f>IF(A63="","",VLOOKUP(A63,登録マスターデーター!$A$2:$AP$70,25,FALSE))</f>
        <v>0</v>
      </c>
      <c r="F63" s="104">
        <f>IF(A63="","",VLOOKUP(A63,登録マスターデーター!$A$2:$AP$70,26,FALSE))</f>
        <v>0</v>
      </c>
      <c r="G63" s="163">
        <f>IF(A63="","",VLOOKUP(A63,登録マスターデーター!$A$2:$AP$70,32,FALSE))</f>
        <v>0</v>
      </c>
      <c r="H63" s="103">
        <f>IF(A63="","",VLOOKUP(A63,登録マスターデーター!$A$2:$AP$70,28,FALSE))</f>
        <v>0</v>
      </c>
      <c r="I63" s="217">
        <f>IF(A63="","",VLOOKUP(A63,登録マスターデーター!$A$2:$AP$70,30,FALSE))</f>
        <v>0</v>
      </c>
      <c r="J63" s="217"/>
      <c r="K63" s="165">
        <f>IF(A63="","",VLOOKUP(A63,登録マスターデーター!$A$2:$AP$70,38,FALSE))</f>
        <v>0</v>
      </c>
    </row>
    <row r="64" spans="1:11" ht="13.5" customHeight="1">
      <c r="A64" s="102">
        <v>48</v>
      </c>
      <c r="B64" s="159" t="str">
        <f>IF(A64="","",VLOOKUP(A64,登録マスターデーター!$A$2:$AP$70,2,FALSE))</f>
        <v xml:space="preserve"> </v>
      </c>
      <c r="C64" s="157">
        <f>IF(A64="","",VLOOKUP(A64,登録マスターデーター!$A$2:$AP$70,4,FALSE))</f>
        <v>0</v>
      </c>
      <c r="D64" s="117">
        <f>IF(A64="","",VLOOKUP(A64,登録マスターデーター!$A$2:$AP$70,36,FALSE))</f>
        <v>0</v>
      </c>
      <c r="E64" s="119">
        <f>IF(A64="","",VLOOKUP(A64,登録マスターデーター!$A$2:$AP$70,25,FALSE))</f>
        <v>0</v>
      </c>
      <c r="F64" s="104">
        <f>IF(A64="","",VLOOKUP(A64,登録マスターデーター!$A$2:$AP$70,26,FALSE))</f>
        <v>0</v>
      </c>
      <c r="G64" s="163">
        <f>IF(A64="","",VLOOKUP(A64,登録マスターデーター!$A$2:$AP$70,32,FALSE))</f>
        <v>0</v>
      </c>
      <c r="H64" s="103">
        <f>IF(A64="","",VLOOKUP(A64,登録マスターデーター!$A$2:$AP$70,28,FALSE))</f>
        <v>0</v>
      </c>
      <c r="I64" s="217">
        <f>IF(A64="","",VLOOKUP(A64,登録マスターデーター!$A$2:$AP$70,30,FALSE))</f>
        <v>0</v>
      </c>
      <c r="J64" s="217"/>
      <c r="K64" s="165">
        <f>IF(A64="","",VLOOKUP(A64,登録マスターデーター!$A$2:$AP$70,38,FALSE))</f>
        <v>0</v>
      </c>
    </row>
    <row r="65" spans="1:11" ht="13.5" customHeight="1">
      <c r="A65" s="102">
        <v>49</v>
      </c>
      <c r="B65" s="159" t="str">
        <f>IF(A65="","",VLOOKUP(A65,登録マスターデーター!$A$2:$AP$70,2,FALSE))</f>
        <v xml:space="preserve"> </v>
      </c>
      <c r="C65" s="157">
        <f>IF(A65="","",VLOOKUP(A65,登録マスターデーター!$A$2:$AP$70,4,FALSE))</f>
        <v>0</v>
      </c>
      <c r="D65" s="117">
        <f>IF(A65="","",VLOOKUP(A65,登録マスターデーター!$A$2:$AP$70,36,FALSE))</f>
        <v>0</v>
      </c>
      <c r="E65" s="119">
        <f>IF(A65="","",VLOOKUP(A65,登録マスターデーター!$A$2:$AP$70,25,FALSE))</f>
        <v>0</v>
      </c>
      <c r="F65" s="104">
        <f>IF(A65="","",VLOOKUP(A65,登録マスターデーター!$A$2:$AP$70,26,FALSE))</f>
        <v>0</v>
      </c>
      <c r="G65" s="163">
        <f>IF(A65="","",VLOOKUP(A65,登録マスターデーター!$A$2:$AP$70,32,FALSE))</f>
        <v>0</v>
      </c>
      <c r="H65" s="103">
        <f>IF(A65="","",VLOOKUP(A65,登録マスターデーター!$A$2:$AP$70,28,FALSE))</f>
        <v>0</v>
      </c>
      <c r="I65" s="217">
        <f>IF(A65="","",VLOOKUP(A65,登録マスターデーター!$A$2:$AP$70,30,FALSE))</f>
        <v>0</v>
      </c>
      <c r="J65" s="217"/>
      <c r="K65" s="165">
        <f>IF(A65="","",VLOOKUP(A65,登録マスターデーター!$A$2:$AP$70,38,FALSE))</f>
        <v>0</v>
      </c>
    </row>
    <row r="66" spans="1:11" ht="13.5" customHeight="1">
      <c r="A66" s="102">
        <v>50</v>
      </c>
      <c r="B66" s="159" t="str">
        <f>IF(A66="","",VLOOKUP(A66,登録マスターデーター!$A$2:$AP$70,2,FALSE))</f>
        <v xml:space="preserve"> </v>
      </c>
      <c r="C66" s="157">
        <f>IF(A66="","",VLOOKUP(A66,登録マスターデーター!$A$2:$AP$70,4,FALSE))</f>
        <v>0</v>
      </c>
      <c r="D66" s="117">
        <f>IF(A66="","",VLOOKUP(A66,登録マスターデーター!$A$2:$AP$70,36,FALSE))</f>
        <v>0</v>
      </c>
      <c r="E66" s="119">
        <f>IF(A66="","",VLOOKUP(A66,登録マスターデーター!$A$2:$AP$70,25,FALSE))</f>
        <v>0</v>
      </c>
      <c r="F66" s="104">
        <f>IF(A66="","",VLOOKUP(A66,登録マスターデーター!$A$2:$AP$70,26,FALSE))</f>
        <v>0</v>
      </c>
      <c r="G66" s="163">
        <f>IF(A66="","",VLOOKUP(A66,登録マスターデーター!$A$2:$AP$70,32,FALSE))</f>
        <v>0</v>
      </c>
      <c r="H66" s="103">
        <f>IF(A66="","",VLOOKUP(A66,登録マスターデーター!$A$2:$AP$70,28,FALSE))</f>
        <v>0</v>
      </c>
      <c r="I66" s="217">
        <f>IF(A66="","",VLOOKUP(A66,登録マスターデーター!$A$2:$AP$70,30,FALSE))</f>
        <v>0</v>
      </c>
      <c r="J66" s="217"/>
      <c r="K66" s="165">
        <f>IF(A66="","",VLOOKUP(A66,登録マスターデーター!$A$2:$AP$70,38,FALSE))</f>
        <v>0</v>
      </c>
    </row>
    <row r="67" spans="1:11" ht="13.5" customHeight="1">
      <c r="A67" s="102">
        <v>51</v>
      </c>
      <c r="B67" s="159" t="str">
        <f>IF(A67="","",VLOOKUP(A67,登録マスターデーター!$A$2:$AP$70,2,FALSE))</f>
        <v xml:space="preserve"> </v>
      </c>
      <c r="C67" s="157">
        <f>IF(A67="","",VLOOKUP(A67,登録マスターデーター!$A$2:$AP$70,4,FALSE))</f>
        <v>0</v>
      </c>
      <c r="D67" s="117">
        <f>IF(A67="","",VLOOKUP(A67,登録マスターデーター!$A$2:$AP$70,36,FALSE))</f>
        <v>0</v>
      </c>
      <c r="E67" s="119">
        <f>IF(A67="","",VLOOKUP(A67,登録マスターデーター!$A$2:$AP$70,25,FALSE))</f>
        <v>0</v>
      </c>
      <c r="F67" s="104">
        <f>IF(A67="","",VLOOKUP(A67,登録マスターデーター!$A$2:$AP$70,26,FALSE))</f>
        <v>0</v>
      </c>
      <c r="G67" s="163">
        <f>IF(A67="","",VLOOKUP(A67,登録マスターデーター!$A$2:$AP$70,32,FALSE))</f>
        <v>0</v>
      </c>
      <c r="H67" s="103">
        <f>IF(A67="","",VLOOKUP(A67,登録マスターデーター!$A$2:$AP$70,28,FALSE))</f>
        <v>0</v>
      </c>
      <c r="I67" s="217">
        <f>IF(A67="","",VLOOKUP(A67,登録マスターデーター!$A$2:$AP$70,30,FALSE))</f>
        <v>0</v>
      </c>
      <c r="J67" s="217"/>
      <c r="K67" s="165">
        <f>IF(A67="","",VLOOKUP(A67,登録マスターデーター!$A$2:$AP$70,38,FALSE))</f>
        <v>0</v>
      </c>
    </row>
    <row r="68" spans="1:11" ht="13.5" customHeight="1">
      <c r="A68" s="102">
        <v>52</v>
      </c>
      <c r="B68" s="159" t="str">
        <f>IF(A68="","",VLOOKUP(A68,登録マスターデーター!$A$2:$AP$70,2,FALSE))</f>
        <v xml:space="preserve"> </v>
      </c>
      <c r="C68" s="157">
        <f>IF(A68="","",VLOOKUP(A68,登録マスターデーター!$A$2:$AP$70,4,FALSE))</f>
        <v>0</v>
      </c>
      <c r="D68" s="117">
        <f>IF(A68="","",VLOOKUP(A68,登録マスターデーター!$A$2:$AP$70,36,FALSE))</f>
        <v>0</v>
      </c>
      <c r="E68" s="119">
        <f>IF(A68="","",VLOOKUP(A68,登録マスターデーター!$A$2:$AP$70,25,FALSE))</f>
        <v>0</v>
      </c>
      <c r="F68" s="104">
        <f>IF(A68="","",VLOOKUP(A68,登録マスターデーター!$A$2:$AP$70,26,FALSE))</f>
        <v>0</v>
      </c>
      <c r="G68" s="163">
        <f>IF(A68="","",VLOOKUP(A68,登録マスターデーター!$A$2:$AP$70,32,FALSE))</f>
        <v>0</v>
      </c>
      <c r="H68" s="103">
        <f>IF(A68="","",VLOOKUP(A68,登録マスターデーター!$A$2:$AP$70,28,FALSE))</f>
        <v>0</v>
      </c>
      <c r="I68" s="217">
        <f>IF(A68="","",VLOOKUP(A68,登録マスターデーター!$A$2:$AP$70,30,FALSE))</f>
        <v>0</v>
      </c>
      <c r="J68" s="217"/>
      <c r="K68" s="165">
        <f>IF(A68="","",VLOOKUP(A68,登録マスターデーター!$A$2:$AP$70,38,FALSE))</f>
        <v>0</v>
      </c>
    </row>
    <row r="69" spans="1:11" ht="13.5" customHeight="1">
      <c r="A69" s="102">
        <v>53</v>
      </c>
      <c r="B69" s="159" t="str">
        <f>IF(A69="","",VLOOKUP(A69,登録マスターデーター!$A$2:$AP$70,2,FALSE))</f>
        <v xml:space="preserve"> </v>
      </c>
      <c r="C69" s="157">
        <f>IF(A69="","",VLOOKUP(A69,登録マスターデーター!$A$2:$AP$70,4,FALSE))</f>
        <v>0</v>
      </c>
      <c r="D69" s="117">
        <f>IF(A69="","",VLOOKUP(A69,登録マスターデーター!$A$2:$AP$70,36,FALSE))</f>
        <v>0</v>
      </c>
      <c r="E69" s="119">
        <f>IF(A69="","",VLOOKUP(A69,登録マスターデーター!$A$2:$AP$70,25,FALSE))</f>
        <v>0</v>
      </c>
      <c r="F69" s="104">
        <f>IF(A69="","",VLOOKUP(A69,登録マスターデーター!$A$2:$AP$70,26,FALSE))</f>
        <v>0</v>
      </c>
      <c r="G69" s="163">
        <f>IF(A69="","",VLOOKUP(A69,登録マスターデーター!$A$2:$AP$70,32,FALSE))</f>
        <v>0</v>
      </c>
      <c r="H69" s="103">
        <f>IF(A69="","",VLOOKUP(A69,登録マスターデーター!$A$2:$AP$70,28,FALSE))</f>
        <v>0</v>
      </c>
      <c r="I69" s="217">
        <f>IF(A69="","",VLOOKUP(A69,登録マスターデーター!$A$2:$AP$70,30,FALSE))</f>
        <v>0</v>
      </c>
      <c r="J69" s="217"/>
      <c r="K69" s="165">
        <f>IF(A69="","",VLOOKUP(A69,登録マスターデーター!$A$2:$AP$70,38,FALSE))</f>
        <v>0</v>
      </c>
    </row>
    <row r="70" spans="1:11" ht="13.5" customHeight="1">
      <c r="A70" s="102">
        <v>54</v>
      </c>
      <c r="B70" s="159" t="str">
        <f>IF(A70="","",VLOOKUP(A70,登録マスターデーター!$A$2:$AP$70,2,FALSE))</f>
        <v xml:space="preserve"> </v>
      </c>
      <c r="C70" s="157">
        <f>IF(A70="","",VLOOKUP(A70,登録マスターデーター!$A$2:$AP$70,4,FALSE))</f>
        <v>0</v>
      </c>
      <c r="D70" s="117">
        <f>IF(A70="","",VLOOKUP(A70,登録マスターデーター!$A$2:$AP$70,36,FALSE))</f>
        <v>0</v>
      </c>
      <c r="E70" s="119">
        <f>IF(A70="","",VLOOKUP(A70,登録マスターデーター!$A$2:$AP$70,25,FALSE))</f>
        <v>0</v>
      </c>
      <c r="F70" s="104">
        <f>IF(A70="","",VLOOKUP(A70,登録マスターデーター!$A$2:$AP$70,26,FALSE))</f>
        <v>0</v>
      </c>
      <c r="G70" s="163">
        <f>IF(A70="","",VLOOKUP(A70,登録マスターデーター!$A$2:$AP$70,32,FALSE))</f>
        <v>0</v>
      </c>
      <c r="H70" s="103">
        <f>IF(A70="","",VLOOKUP(A70,登録マスターデーター!$A$2:$AP$70,28,FALSE))</f>
        <v>0</v>
      </c>
      <c r="I70" s="217">
        <f>IF(A70="","",VLOOKUP(A70,登録マスターデーター!$A$2:$AP$70,30,FALSE))</f>
        <v>0</v>
      </c>
      <c r="J70" s="217"/>
      <c r="K70" s="165">
        <f>IF(A70="","",VLOOKUP(A70,登録マスターデーター!$A$2:$AP$70,38,FALSE))</f>
        <v>0</v>
      </c>
    </row>
    <row r="71" spans="1:11" ht="13.5" customHeight="1">
      <c r="A71" s="102">
        <v>55</v>
      </c>
      <c r="B71" s="159" t="str">
        <f>IF(A71="","",VLOOKUP(A71,登録マスターデーター!$A$2:$AP$70,2,FALSE))</f>
        <v xml:space="preserve"> </v>
      </c>
      <c r="C71" s="157">
        <f>IF(A71="","",VLOOKUP(A71,登録マスターデーター!$A$2:$AP$70,4,FALSE))</f>
        <v>0</v>
      </c>
      <c r="D71" s="117">
        <f>IF(A71="","",VLOOKUP(A71,登録マスターデーター!$A$2:$AP$70,36,FALSE))</f>
        <v>0</v>
      </c>
      <c r="E71" s="119">
        <f>IF(A71="","",VLOOKUP(A71,登録マスターデーター!$A$2:$AP$70,25,FALSE))</f>
        <v>0</v>
      </c>
      <c r="F71" s="104">
        <f>IF(A71="","",VLOOKUP(A71,登録マスターデーター!$A$2:$AP$70,26,FALSE))</f>
        <v>0</v>
      </c>
      <c r="G71" s="163">
        <f>IF(A71="","",VLOOKUP(A71,登録マスターデーター!$A$2:$AP$70,32,FALSE))</f>
        <v>0</v>
      </c>
      <c r="H71" s="103">
        <f>IF(A71="","",VLOOKUP(A71,登録マスターデーター!$A$2:$AP$70,28,FALSE))</f>
        <v>0</v>
      </c>
      <c r="I71" s="217">
        <f>IF(A71="","",VLOOKUP(A71,登録マスターデーター!$A$2:$AP$70,30,FALSE))</f>
        <v>0</v>
      </c>
      <c r="J71" s="217"/>
      <c r="K71" s="165">
        <f>IF(A71="","",VLOOKUP(A71,登録マスターデーター!$A$2:$AP$70,38,FALSE))</f>
        <v>0</v>
      </c>
    </row>
    <row r="72" spans="1:11" ht="13.5" customHeight="1">
      <c r="A72" s="102">
        <v>56</v>
      </c>
      <c r="B72" s="159" t="str">
        <f>IF(A72="","",VLOOKUP(A72,登録マスターデーター!$A$2:$AP$70,2,FALSE))</f>
        <v xml:space="preserve"> </v>
      </c>
      <c r="C72" s="157">
        <f>IF(A72="","",VLOOKUP(A72,登録マスターデーター!$A$2:$AP$70,4,FALSE))</f>
        <v>0</v>
      </c>
      <c r="D72" s="117">
        <f>IF(A72="","",VLOOKUP(A72,登録マスターデーター!$A$2:$AP$70,36,FALSE))</f>
        <v>0</v>
      </c>
      <c r="E72" s="119">
        <f>IF(A72="","",VLOOKUP(A72,登録マスターデーター!$A$2:$AP$70,25,FALSE))</f>
        <v>0</v>
      </c>
      <c r="F72" s="104">
        <f>IF(A72="","",VLOOKUP(A72,登録マスターデーター!$A$2:$AP$70,26,FALSE))</f>
        <v>0</v>
      </c>
      <c r="G72" s="163">
        <f>IF(A72="","",VLOOKUP(A72,登録マスターデーター!$A$2:$AP$70,32,FALSE))</f>
        <v>0</v>
      </c>
      <c r="H72" s="103">
        <f>IF(A72="","",VLOOKUP(A72,登録マスターデーター!$A$2:$AP$70,28,FALSE))</f>
        <v>0</v>
      </c>
      <c r="I72" s="217">
        <f>IF(A72="","",VLOOKUP(A72,登録マスターデーター!$A$2:$AP$70,30,FALSE))</f>
        <v>0</v>
      </c>
      <c r="J72" s="217"/>
      <c r="K72" s="165">
        <f>IF(A72="","",VLOOKUP(A72,登録マスターデーター!$A$2:$AP$70,38,FALSE))</f>
        <v>0</v>
      </c>
    </row>
    <row r="73" spans="1:11" ht="13.5" customHeight="1">
      <c r="A73" s="102">
        <v>57</v>
      </c>
      <c r="B73" s="159" t="str">
        <f>IF(A73="","",VLOOKUP(A73,登録マスターデーター!$A$2:$AP$70,2,FALSE))</f>
        <v xml:space="preserve"> </v>
      </c>
      <c r="C73" s="157">
        <f>IF(A73="","",VLOOKUP(A73,登録マスターデーター!$A$2:$AP$70,4,FALSE))</f>
        <v>0</v>
      </c>
      <c r="D73" s="117">
        <f>IF(A73="","",VLOOKUP(A73,登録マスターデーター!$A$2:$AP$70,36,FALSE))</f>
        <v>0</v>
      </c>
      <c r="E73" s="119">
        <f>IF(A73="","",VLOOKUP(A73,登録マスターデーター!$A$2:$AP$70,25,FALSE))</f>
        <v>0</v>
      </c>
      <c r="F73" s="104">
        <f>IF(A73="","",VLOOKUP(A73,登録マスターデーター!$A$2:$AP$70,26,FALSE))</f>
        <v>0</v>
      </c>
      <c r="G73" s="163">
        <f>IF(A73="","",VLOOKUP(A73,登録マスターデーター!$A$2:$AP$70,32,FALSE))</f>
        <v>0</v>
      </c>
      <c r="H73" s="103">
        <f>IF(A73="","",VLOOKUP(A73,登録マスターデーター!$A$2:$AP$70,28,FALSE))</f>
        <v>0</v>
      </c>
      <c r="I73" s="217">
        <f>IF(A73="","",VLOOKUP(A73,登録マスターデーター!$A$2:$AP$70,30,FALSE))</f>
        <v>0</v>
      </c>
      <c r="J73" s="217"/>
      <c r="K73" s="165">
        <f>IF(A73="","",VLOOKUP(A73,登録マスターデーター!$A$2:$AP$70,38,FALSE))</f>
        <v>0</v>
      </c>
    </row>
    <row r="74" spans="1:11" ht="13.5" customHeight="1">
      <c r="A74" s="102">
        <v>58</v>
      </c>
      <c r="B74" s="159" t="str">
        <f>IF(A74="","",VLOOKUP(A74,登録マスターデーター!$A$2:$AP$70,2,FALSE))</f>
        <v xml:space="preserve"> </v>
      </c>
      <c r="C74" s="157">
        <f>IF(A74="","",VLOOKUP(A74,登録マスターデーター!$A$2:$AP$70,4,FALSE))</f>
        <v>0</v>
      </c>
      <c r="D74" s="117">
        <f>IF(A74="","",VLOOKUP(A74,登録マスターデーター!$A$2:$AP$70,36,FALSE))</f>
        <v>0</v>
      </c>
      <c r="E74" s="119">
        <f>IF(A74="","",VLOOKUP(A74,登録マスターデーター!$A$2:$AP$70,25,FALSE))</f>
        <v>0</v>
      </c>
      <c r="F74" s="104">
        <f>IF(A74="","",VLOOKUP(A74,登録マスターデーター!$A$2:$AP$70,26,FALSE))</f>
        <v>0</v>
      </c>
      <c r="G74" s="163">
        <f>IF(A74="","",VLOOKUP(A74,登録マスターデーター!$A$2:$AP$70,32,FALSE))</f>
        <v>0</v>
      </c>
      <c r="H74" s="103">
        <f>IF(A74="","",VLOOKUP(A74,登録マスターデーター!$A$2:$AP$70,28,FALSE))</f>
        <v>0</v>
      </c>
      <c r="I74" s="217">
        <f>IF(A74="","",VLOOKUP(A74,登録マスターデーター!$A$2:$AP$70,30,FALSE))</f>
        <v>0</v>
      </c>
      <c r="J74" s="217"/>
      <c r="K74" s="165">
        <f>IF(A74="","",VLOOKUP(A74,登録マスターデーター!$A$2:$AP$70,38,FALSE))</f>
        <v>0</v>
      </c>
    </row>
    <row r="75" spans="1:11" ht="13.5" customHeight="1">
      <c r="A75" s="102">
        <v>59</v>
      </c>
      <c r="B75" s="159" t="str">
        <f>IF(A75="","",VLOOKUP(A75,登録マスターデーター!$A$2:$AP$70,2,FALSE))</f>
        <v xml:space="preserve"> </v>
      </c>
      <c r="C75" s="157">
        <f>IF(A75="","",VLOOKUP(A75,登録マスターデーター!$A$2:$AP$70,4,FALSE))</f>
        <v>0</v>
      </c>
      <c r="D75" s="117">
        <f>IF(A75="","",VLOOKUP(A75,登録マスターデーター!$A$2:$AP$70,36,FALSE))</f>
        <v>0</v>
      </c>
      <c r="E75" s="119">
        <f>IF(A75="","",VLOOKUP(A75,登録マスターデーター!$A$2:$AP$70,25,FALSE))</f>
        <v>0</v>
      </c>
      <c r="F75" s="104">
        <f>IF(A75="","",VLOOKUP(A75,登録マスターデーター!$A$2:$AP$70,26,FALSE))</f>
        <v>0</v>
      </c>
      <c r="G75" s="163">
        <f>IF(A75="","",VLOOKUP(A75,登録マスターデーター!$A$2:$AP$70,32,FALSE))</f>
        <v>0</v>
      </c>
      <c r="H75" s="103">
        <f>IF(A75="","",VLOOKUP(A75,登録マスターデーター!$A$2:$AP$70,28,FALSE))</f>
        <v>0</v>
      </c>
      <c r="I75" s="217">
        <f>IF(A75="","",VLOOKUP(A75,登録マスターデーター!$A$2:$AP$70,30,FALSE))</f>
        <v>0</v>
      </c>
      <c r="J75" s="217"/>
      <c r="K75" s="165">
        <f>IF(A75="","",VLOOKUP(A75,登録マスターデーター!$A$2:$AP$70,38,FALSE))</f>
        <v>0</v>
      </c>
    </row>
    <row r="76" spans="1:11" ht="13.5" customHeight="1">
      <c r="A76" s="102">
        <v>60</v>
      </c>
      <c r="B76" s="159" t="str">
        <f>IF(A76="","",VLOOKUP(A76,登録マスターデーター!$A$2:$AP$70,2,FALSE))</f>
        <v xml:space="preserve"> </v>
      </c>
      <c r="C76" s="157">
        <f>IF(A76="","",VLOOKUP(A76,登録マスターデーター!$A$2:$AP$70,4,FALSE))</f>
        <v>0</v>
      </c>
      <c r="D76" s="117">
        <f>IF(A76="","",VLOOKUP(A76,登録マスターデーター!$A$2:$AP$70,36,FALSE))</f>
        <v>0</v>
      </c>
      <c r="E76" s="119">
        <f>IF(A76="","",VLOOKUP(A76,登録マスターデーター!$A$2:$AP$70,25,FALSE))</f>
        <v>0</v>
      </c>
      <c r="F76" s="104">
        <f>IF(A76="","",VLOOKUP(A76,登録マスターデーター!$A$2:$AP$70,26,FALSE))</f>
        <v>0</v>
      </c>
      <c r="G76" s="163">
        <f>IF(A76="","",VLOOKUP(A76,登録マスターデーター!$A$2:$AP$70,32,FALSE))</f>
        <v>0</v>
      </c>
      <c r="H76" s="103">
        <f>IF(A76="","",VLOOKUP(A76,登録マスターデーター!$A$2:$AP$70,28,FALSE))</f>
        <v>0</v>
      </c>
      <c r="I76" s="217">
        <f>IF(A76="","",VLOOKUP(A76,登録マスターデーター!$A$2:$AP$70,30,FALSE))</f>
        <v>0</v>
      </c>
      <c r="J76" s="217"/>
      <c r="K76" s="165">
        <f>IF(A76="","",VLOOKUP(A76,登録マスターデーター!$A$2:$AP$70,38,FALSE))</f>
        <v>0</v>
      </c>
    </row>
    <row r="77" spans="1:11" ht="13.5" customHeight="1">
      <c r="A77" s="102">
        <v>61</v>
      </c>
      <c r="B77" s="159" t="str">
        <f>IF(A77="","",VLOOKUP(A77,登録マスターデーター!$A$2:$AP$70,2,FALSE))</f>
        <v xml:space="preserve"> </v>
      </c>
      <c r="C77" s="157">
        <f>IF(A77="","",VLOOKUP(A77,登録マスターデーター!$A$2:$AP$70,4,FALSE))</f>
        <v>0</v>
      </c>
      <c r="D77" s="117">
        <f>IF(A77="","",VLOOKUP(A77,登録マスターデーター!$A$2:$AP$70,36,FALSE))</f>
        <v>0</v>
      </c>
      <c r="E77" s="119">
        <f>IF(A77="","",VLOOKUP(A77,登録マスターデーター!$A$2:$AP$70,25,FALSE))</f>
        <v>0</v>
      </c>
      <c r="F77" s="104">
        <f>IF(A77="","",VLOOKUP(A77,登録マスターデーター!$A$2:$AP$70,26,FALSE))</f>
        <v>0</v>
      </c>
      <c r="G77" s="163">
        <f>IF(A77="","",VLOOKUP(A77,登録マスターデーター!$A$2:$AP$70,32,FALSE))</f>
        <v>0</v>
      </c>
      <c r="H77" s="103">
        <f>IF(A77="","",VLOOKUP(A77,登録マスターデーター!$A$2:$AP$70,28,FALSE))</f>
        <v>0</v>
      </c>
      <c r="I77" s="217">
        <f>IF(A77="","",VLOOKUP(A77,登録マスターデーター!$A$2:$AP$70,30,FALSE))</f>
        <v>0</v>
      </c>
      <c r="J77" s="217"/>
      <c r="K77" s="165">
        <f>IF(A77="","",VLOOKUP(A77,登録マスターデーター!$A$2:$AP$70,38,FALSE))</f>
        <v>0</v>
      </c>
    </row>
    <row r="78" spans="1:11" ht="13.5" customHeight="1">
      <c r="A78" s="102">
        <v>62</v>
      </c>
      <c r="B78" s="159" t="str">
        <f>IF(A78="","",VLOOKUP(A78,登録マスターデーター!$A$2:$AP$70,2,FALSE))</f>
        <v xml:space="preserve"> </v>
      </c>
      <c r="C78" s="157">
        <f>IF(A78="","",VLOOKUP(A78,登録マスターデーター!$A$2:$AP$70,4,FALSE))</f>
        <v>0</v>
      </c>
      <c r="D78" s="117">
        <f>IF(A78="","",VLOOKUP(A78,登録マスターデーター!$A$2:$AP$70,36,FALSE))</f>
        <v>0</v>
      </c>
      <c r="E78" s="119">
        <f>IF(A78="","",VLOOKUP(A78,登録マスターデーター!$A$2:$AP$70,25,FALSE))</f>
        <v>0</v>
      </c>
      <c r="F78" s="104">
        <f>IF(A78="","",VLOOKUP(A78,登録マスターデーター!$A$2:$AP$70,26,FALSE))</f>
        <v>0</v>
      </c>
      <c r="G78" s="163">
        <f>IF(A78="","",VLOOKUP(A78,登録マスターデーター!$A$2:$AP$70,32,FALSE))</f>
        <v>0</v>
      </c>
      <c r="H78" s="103">
        <f>IF(A78="","",VLOOKUP(A78,登録マスターデーター!$A$2:$AP$70,28,FALSE))</f>
        <v>0</v>
      </c>
      <c r="I78" s="217">
        <f>IF(A78="","",VLOOKUP(A78,登録マスターデーター!$A$2:$AP$70,30,FALSE))</f>
        <v>0</v>
      </c>
      <c r="J78" s="217"/>
      <c r="K78" s="165">
        <f>IF(A78="","",VLOOKUP(A78,登録マスターデーター!$A$2:$AP$70,38,FALSE))</f>
        <v>0</v>
      </c>
    </row>
    <row r="79" spans="1:11" ht="13.5" customHeight="1">
      <c r="A79" s="102">
        <v>63</v>
      </c>
      <c r="B79" s="159" t="str">
        <f>IF(A79="","",VLOOKUP(A79,登録マスターデーター!$A$2:$AP$70,2,FALSE))</f>
        <v xml:space="preserve"> </v>
      </c>
      <c r="C79" s="157">
        <f>IF(A79="","",VLOOKUP(A79,登録マスターデーター!$A$2:$AP$70,4,FALSE))</f>
        <v>0</v>
      </c>
      <c r="D79" s="117">
        <f>IF(A79="","",VLOOKUP(A79,登録マスターデーター!$A$2:$AP$70,36,FALSE))</f>
        <v>0</v>
      </c>
      <c r="E79" s="119">
        <f>IF(A79="","",VLOOKUP(A79,登録マスターデーター!$A$2:$AP$70,25,FALSE))</f>
        <v>0</v>
      </c>
      <c r="F79" s="104">
        <f>IF(A79="","",VLOOKUP(A79,登録マスターデーター!$A$2:$AP$70,26,FALSE))</f>
        <v>0</v>
      </c>
      <c r="G79" s="163">
        <f>IF(A79="","",VLOOKUP(A79,登録マスターデーター!$A$2:$AP$70,32,FALSE))</f>
        <v>0</v>
      </c>
      <c r="H79" s="103">
        <f>IF(A79="","",VLOOKUP(A79,登録マスターデーター!$A$2:$AP$70,28,FALSE))</f>
        <v>0</v>
      </c>
      <c r="I79" s="217">
        <f>IF(A79="","",VLOOKUP(A79,登録マスターデーター!$A$2:$AP$70,30,FALSE))</f>
        <v>0</v>
      </c>
      <c r="J79" s="217"/>
      <c r="K79" s="165">
        <f>IF(A79="","",VLOOKUP(A79,登録マスターデーター!$A$2:$AP$70,38,FALSE))</f>
        <v>0</v>
      </c>
    </row>
    <row r="80" spans="1:11" ht="13.5" customHeight="1">
      <c r="A80" s="102">
        <v>64</v>
      </c>
      <c r="B80" s="159" t="str">
        <f>IF(A80="","",VLOOKUP(A80,登録マスターデーター!$A$2:$AP$70,2,FALSE))</f>
        <v xml:space="preserve"> </v>
      </c>
      <c r="C80" s="157">
        <f>IF(A80="","",VLOOKUP(A80,登録マスターデーター!$A$2:$AP$70,4,FALSE))</f>
        <v>0</v>
      </c>
      <c r="D80" s="117">
        <f>IF(A80="","",VLOOKUP(A80,登録マスターデーター!$A$2:$AP$70,36,FALSE))</f>
        <v>0</v>
      </c>
      <c r="E80" s="119">
        <f>IF(A80="","",VLOOKUP(A80,登録マスターデーター!$A$2:$AP$70,25,FALSE))</f>
        <v>0</v>
      </c>
      <c r="F80" s="104">
        <f>IF(A80="","",VLOOKUP(A80,登録マスターデーター!$A$2:$AP$70,26,FALSE))</f>
        <v>0</v>
      </c>
      <c r="G80" s="163">
        <f>IF(A80="","",VLOOKUP(A80,登録マスターデーター!$A$2:$AP$70,32,FALSE))</f>
        <v>0</v>
      </c>
      <c r="H80" s="103">
        <f>IF(A80="","",VLOOKUP(A80,登録マスターデーター!$A$2:$AP$70,28,FALSE))</f>
        <v>0</v>
      </c>
      <c r="I80" s="217">
        <f>IF(A80="","",VLOOKUP(A80,登録マスターデーター!$A$2:$AP$70,30,FALSE))</f>
        <v>0</v>
      </c>
      <c r="J80" s="217"/>
      <c r="K80" s="165">
        <f>IF(A80="","",VLOOKUP(A80,登録マスターデーター!$A$2:$AP$70,38,FALSE))</f>
        <v>0</v>
      </c>
    </row>
    <row r="81" spans="1:11" ht="13.5" customHeight="1">
      <c r="A81" s="102">
        <v>65</v>
      </c>
      <c r="B81" s="159" t="str">
        <f>IF(A81="","",VLOOKUP(A81,登録マスターデーター!$A$2:$AP$70,2,FALSE))</f>
        <v xml:space="preserve"> </v>
      </c>
      <c r="C81" s="157">
        <f>IF(A81="","",VLOOKUP(A81,登録マスターデーター!$A$2:$AP$70,4,FALSE))</f>
        <v>0</v>
      </c>
      <c r="D81" s="117">
        <f>IF(A81="","",VLOOKUP(A81,登録マスターデーター!$A$2:$AP$70,36,FALSE))</f>
        <v>0</v>
      </c>
      <c r="E81" s="119">
        <f>IF(A81="","",VLOOKUP(A81,登録マスターデーター!$A$2:$AP$70,25,FALSE))</f>
        <v>0</v>
      </c>
      <c r="F81" s="104">
        <f>IF(A81="","",VLOOKUP(A81,登録マスターデーター!$A$2:$AP$70,26,FALSE))</f>
        <v>0</v>
      </c>
      <c r="G81" s="163">
        <f>IF(A81="","",VLOOKUP(A81,登録マスターデーター!$A$2:$AP$70,32,FALSE))</f>
        <v>0</v>
      </c>
      <c r="H81" s="103">
        <f>IF(A81="","",VLOOKUP(A81,登録マスターデーター!$A$2:$AP$70,28,FALSE))</f>
        <v>0</v>
      </c>
      <c r="I81" s="217">
        <f>IF(A81="","",VLOOKUP(A81,登録マスターデーター!$A$2:$AP$70,30,FALSE))</f>
        <v>0</v>
      </c>
      <c r="J81" s="217"/>
      <c r="K81" s="165">
        <f>IF(A81="","",VLOOKUP(A81,登録マスターデーター!$A$2:$AP$70,38,FALSE))</f>
        <v>0</v>
      </c>
    </row>
    <row r="82" spans="1:11" ht="13.5" customHeight="1">
      <c r="A82" s="102">
        <v>66</v>
      </c>
      <c r="B82" s="159" t="str">
        <f>IF(A82="","",VLOOKUP(A82,登録マスターデーター!$A$2:$AP$70,2,FALSE))</f>
        <v xml:space="preserve"> </v>
      </c>
      <c r="C82" s="157">
        <f>IF(A82="","",VLOOKUP(A82,登録マスターデーター!$A$2:$AP$70,4,FALSE))</f>
        <v>0</v>
      </c>
      <c r="D82" s="117">
        <f>IF(A82="","",VLOOKUP(A82,登録マスターデーター!$A$2:$AP$70,36,FALSE))</f>
        <v>0</v>
      </c>
      <c r="E82" s="119">
        <f>IF(A82="","",VLOOKUP(A82,登録マスターデーター!$A$2:$AP$70,25,FALSE))</f>
        <v>0</v>
      </c>
      <c r="F82" s="104">
        <f>IF(A82="","",VLOOKUP(A82,登録マスターデーター!$A$2:$AP$70,26,FALSE))</f>
        <v>0</v>
      </c>
      <c r="G82" s="163">
        <f>IF(A82="","",VLOOKUP(A82,登録マスターデーター!$A$2:$AP$70,32,FALSE))</f>
        <v>0</v>
      </c>
      <c r="H82" s="103">
        <f>IF(A82="","",VLOOKUP(A82,登録マスターデーター!$A$2:$AP$70,28,FALSE))</f>
        <v>0</v>
      </c>
      <c r="I82" s="217">
        <f>IF(A82="","",VLOOKUP(A82,登録マスターデーター!$A$2:$AP$70,30,FALSE))</f>
        <v>0</v>
      </c>
      <c r="J82" s="217"/>
      <c r="K82" s="165">
        <f>IF(A82="","",VLOOKUP(A82,登録マスターデーター!$A$2:$AP$70,38,FALSE))</f>
        <v>0</v>
      </c>
    </row>
    <row r="83" spans="1:11" ht="13.5" customHeight="1">
      <c r="A83" s="102">
        <v>67</v>
      </c>
      <c r="B83" s="159" t="str">
        <f>IF(A83="","",VLOOKUP(A83,登録マスターデーター!$A$2:$AP$70,2,FALSE))</f>
        <v xml:space="preserve"> </v>
      </c>
      <c r="C83" s="157">
        <f>IF(A83="","",VLOOKUP(A83,登録マスターデーター!$A$2:$AP$70,4,FALSE))</f>
        <v>0</v>
      </c>
      <c r="D83" s="117">
        <f>IF(A83="","",VLOOKUP(A83,登録マスターデーター!$A$2:$AP$70,36,FALSE))</f>
        <v>0</v>
      </c>
      <c r="E83" s="119">
        <f>IF(A83="","",VLOOKUP(A83,登録マスターデーター!$A$2:$AP$70,25,FALSE))</f>
        <v>0</v>
      </c>
      <c r="F83" s="104">
        <f>IF(A83="","",VLOOKUP(A83,登録マスターデーター!$A$2:$AP$70,26,FALSE))</f>
        <v>0</v>
      </c>
      <c r="G83" s="163">
        <f>IF(A83="","",VLOOKUP(A83,登録マスターデーター!$A$2:$AP$70,32,FALSE))</f>
        <v>0</v>
      </c>
      <c r="H83" s="103">
        <f>IF(A83="","",VLOOKUP(A83,登録マスターデーター!$A$2:$AP$70,28,FALSE))</f>
        <v>0</v>
      </c>
      <c r="I83" s="217">
        <f>IF(A83="","",VLOOKUP(A83,登録マスターデーター!$A$2:$AP$70,30,FALSE))</f>
        <v>0</v>
      </c>
      <c r="J83" s="217"/>
      <c r="K83" s="165">
        <f>IF(A83="","",VLOOKUP(A83,登録マスターデーター!$A$2:$AP$70,38,FALSE))</f>
        <v>0</v>
      </c>
    </row>
    <row r="84" spans="1:11">
      <c r="A84" s="102">
        <v>68</v>
      </c>
      <c r="B84" s="159" t="str">
        <f>IF(A84="","",VLOOKUP(A84,登録マスターデーター!$A$2:$AP$70,2,FALSE))</f>
        <v xml:space="preserve"> </v>
      </c>
      <c r="C84" s="157">
        <f>IF(A84="","",VLOOKUP(A84,登録マスターデーター!$A$2:$AP$70,4,FALSE))</f>
        <v>0</v>
      </c>
      <c r="D84" s="117">
        <f>IF(A84="","",VLOOKUP(A84,登録マスターデーター!$A$2:$AP$70,36,FALSE))</f>
        <v>0</v>
      </c>
      <c r="E84" s="119">
        <f>IF(A84="","",VLOOKUP(A84,登録マスターデーター!$A$2:$AP$70,25,FALSE))</f>
        <v>0</v>
      </c>
      <c r="F84" s="104">
        <f>IF(A84="","",VLOOKUP(A84,登録マスターデーター!$A$2:$AP$70,26,FALSE))</f>
        <v>0</v>
      </c>
      <c r="G84" s="163">
        <f>IF(A84="","",VLOOKUP(A84,登録マスターデーター!$A$2:$AP$70,32,FALSE))</f>
        <v>0</v>
      </c>
      <c r="H84" s="103">
        <f>IF(A84="","",VLOOKUP(A84,登録マスターデーター!$A$2:$AP$70,28,FALSE))</f>
        <v>0</v>
      </c>
      <c r="I84" s="217">
        <f>IF(A84="","",VLOOKUP(A84,登録マスターデーター!$A$2:$AP$70,30,FALSE))</f>
        <v>0</v>
      </c>
      <c r="J84" s="217"/>
      <c r="K84" s="165">
        <f>IF(A84="","",VLOOKUP(A84,登録マスターデーター!$A$2:$AP$70,38,FALSE))</f>
        <v>0</v>
      </c>
    </row>
    <row r="85" spans="1:11" ht="14.25" thickBot="1">
      <c r="A85" s="106">
        <v>69</v>
      </c>
      <c r="B85" s="161" t="str">
        <f>IF(A85="","",VLOOKUP(A85,登録マスターデーター!$A$2:$AP$70,2,FALSE))</f>
        <v xml:space="preserve"> </v>
      </c>
      <c r="C85" s="158">
        <f>IF(A85="","",VLOOKUP(A85,登録マスターデーター!$A$2:$AP$70,4,FALSE))</f>
        <v>0</v>
      </c>
      <c r="D85" s="127">
        <f>IF(A85="","",VLOOKUP(A85,登録マスターデーター!$A$2:$AP$70,36,FALSE))</f>
        <v>0</v>
      </c>
      <c r="E85" s="120">
        <f>IF(A85="","",VLOOKUP(A85,登録マスターデーター!$A$2:$AP$70,25,FALSE))</f>
        <v>0</v>
      </c>
      <c r="F85" s="108">
        <f>IF(A85="","",VLOOKUP(A85,登録マスターデーター!$A$2:$AP$70,26,FALSE))</f>
        <v>0</v>
      </c>
      <c r="G85" s="163">
        <f>IF(A85="","",VLOOKUP(A85,登録マスターデーター!$A$2:$AP$70,32,FALSE))</f>
        <v>0</v>
      </c>
      <c r="H85" s="107">
        <f>IF(A85="","",VLOOKUP(A85,登録マスターデーター!$A$2:$AP$70,28,FALSE))</f>
        <v>0</v>
      </c>
      <c r="I85" s="230">
        <f>IF(A85="","",VLOOKUP(A85,登録マスターデーター!$A$2:$AP$70,30,FALSE))</f>
        <v>0</v>
      </c>
      <c r="J85" s="230"/>
      <c r="K85" s="167">
        <f>IF(A85="","",VLOOKUP(A85,登録マスターデーター!$A$2:$AP$70,38,FALSE))</f>
        <v>0</v>
      </c>
    </row>
    <row r="86" spans="1:11">
      <c r="G86" s="171"/>
    </row>
  </sheetData>
  <sheetProtection password="E8CF" sheet="1" objects="1" scenarios="1"/>
  <mergeCells count="75">
    <mergeCell ref="I85:J85"/>
    <mergeCell ref="I82:J82"/>
    <mergeCell ref="I83:J83"/>
    <mergeCell ref="I84:J84"/>
    <mergeCell ref="I78:J78"/>
    <mergeCell ref="I79:J79"/>
    <mergeCell ref="I80:J80"/>
    <mergeCell ref="I81:J81"/>
    <mergeCell ref="I22:J22"/>
    <mergeCell ref="C3:H3"/>
    <mergeCell ref="C4:H4"/>
    <mergeCell ref="C5:H5"/>
    <mergeCell ref="C6:H6"/>
    <mergeCell ref="I11:J11"/>
    <mergeCell ref="I12:J12"/>
    <mergeCell ref="I29:J29"/>
    <mergeCell ref="I77:J77"/>
    <mergeCell ref="I10:J10"/>
    <mergeCell ref="I46:J46"/>
    <mergeCell ref="I17:J17"/>
    <mergeCell ref="I18:J18"/>
    <mergeCell ref="I19:J19"/>
    <mergeCell ref="I20:J20"/>
    <mergeCell ref="I33:J33"/>
    <mergeCell ref="I34:J34"/>
    <mergeCell ref="I23:J23"/>
    <mergeCell ref="I13:J13"/>
    <mergeCell ref="I14:J14"/>
    <mergeCell ref="I15:J15"/>
    <mergeCell ref="I16:J16"/>
    <mergeCell ref="I21:J21"/>
    <mergeCell ref="I24:J24"/>
    <mergeCell ref="I25:J25"/>
    <mergeCell ref="I26:J26"/>
    <mergeCell ref="I27:J27"/>
    <mergeCell ref="I28:J28"/>
    <mergeCell ref="I63:J63"/>
    <mergeCell ref="I62:J62"/>
    <mergeCell ref="I30:J30"/>
    <mergeCell ref="I31:J31"/>
    <mergeCell ref="I32:J32"/>
    <mergeCell ref="I51:J51"/>
    <mergeCell ref="I52:J52"/>
    <mergeCell ref="I35:J35"/>
    <mergeCell ref="I36:J36"/>
    <mergeCell ref="I37:J37"/>
    <mergeCell ref="I38:J38"/>
    <mergeCell ref="I39:J39"/>
    <mergeCell ref="I58:J58"/>
    <mergeCell ref="I59:J59"/>
    <mergeCell ref="I60:J60"/>
    <mergeCell ref="I61:J61"/>
    <mergeCell ref="I40:J40"/>
    <mergeCell ref="I47:J47"/>
    <mergeCell ref="I48:J48"/>
    <mergeCell ref="I49:J49"/>
    <mergeCell ref="I50:J50"/>
    <mergeCell ref="I53:J53"/>
    <mergeCell ref="I54:J54"/>
    <mergeCell ref="I55:J55"/>
    <mergeCell ref="I56:J56"/>
    <mergeCell ref="I57:J57"/>
    <mergeCell ref="I65:J65"/>
    <mergeCell ref="I66:J66"/>
    <mergeCell ref="I67:J67"/>
    <mergeCell ref="I68:J68"/>
    <mergeCell ref="I64:J64"/>
    <mergeCell ref="I73:J73"/>
    <mergeCell ref="I74:J74"/>
    <mergeCell ref="I75:J75"/>
    <mergeCell ref="I76:J76"/>
    <mergeCell ref="I69:J69"/>
    <mergeCell ref="I70:J70"/>
    <mergeCell ref="I71:J71"/>
    <mergeCell ref="I72:J72"/>
  </mergeCells>
  <phoneticPr fontId="2"/>
  <printOptions horizontalCentered="1"/>
  <pageMargins left="0.39370078740157483" right="0.39370078740157483" top="0.39370078740157483" bottom="0.39370078740157483" header="0.31496062992125984" footer="0.19685039370078741"/>
  <pageSetup paperSize="9" scale="95" orientation="landscape" horizontalDpi="1200" verticalDpi="1200" r:id="rId1"/>
  <headerFooter alignWithMargins="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V50"/>
  <sheetViews>
    <sheetView showZeros="0" workbookViewId="0">
      <selection sqref="A1:J1"/>
    </sheetView>
  </sheetViews>
  <sheetFormatPr defaultRowHeight="13.5"/>
  <cols>
    <col min="1" max="1" width="2.875" style="3" customWidth="1"/>
    <col min="2" max="2" width="12.25" style="6" customWidth="1"/>
    <col min="3" max="3" width="3.625" style="6" customWidth="1"/>
    <col min="4" max="4" width="5.625" style="6" customWidth="1"/>
    <col min="5" max="5" width="3" style="6" customWidth="1"/>
    <col min="6" max="6" width="16.875" style="11" customWidth="1"/>
    <col min="7" max="7" width="20.125" style="11" customWidth="1"/>
    <col min="8" max="8" width="21" style="11" customWidth="1"/>
    <col min="9" max="9" width="10.875" style="6" customWidth="1"/>
    <col min="10" max="10" width="7.125" style="6"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237" t="s">
        <v>227</v>
      </c>
      <c r="B1" s="237"/>
      <c r="C1" s="237"/>
      <c r="D1" s="237"/>
      <c r="E1" s="237"/>
      <c r="F1" s="237"/>
      <c r="G1" s="237"/>
      <c r="H1" s="237"/>
      <c r="I1" s="237"/>
      <c r="J1" s="237"/>
    </row>
    <row r="2" spans="1:22">
      <c r="D2" s="10"/>
      <c r="E2" s="10"/>
      <c r="F2" s="238" t="s">
        <v>69</v>
      </c>
      <c r="G2" s="238"/>
      <c r="H2" s="238"/>
      <c r="I2" s="238"/>
      <c r="J2" s="238"/>
    </row>
    <row r="3" spans="1:22" ht="12.95" customHeight="1">
      <c r="B3" s="9" t="s">
        <v>42</v>
      </c>
      <c r="C3" s="9"/>
      <c r="D3" s="10"/>
      <c r="E3" s="10"/>
      <c r="G3" s="12"/>
    </row>
    <row r="4" spans="1:22" ht="12.95" customHeight="1">
      <c r="B4" s="13" t="s">
        <v>43</v>
      </c>
      <c r="C4" s="13"/>
      <c r="D4" s="10"/>
      <c r="E4" s="10"/>
      <c r="F4" s="9"/>
      <c r="G4" s="14"/>
      <c r="H4" s="14"/>
      <c r="I4" s="14"/>
      <c r="J4" s="14"/>
    </row>
    <row r="5" spans="1:22" ht="12.95" customHeight="1">
      <c r="B5" s="13" t="s">
        <v>44</v>
      </c>
      <c r="C5" s="13"/>
      <c r="D5" s="10"/>
      <c r="E5" s="10"/>
      <c r="F5" s="9"/>
      <c r="G5" s="14"/>
      <c r="H5" s="14"/>
      <c r="I5" s="14"/>
      <c r="J5" s="14"/>
    </row>
    <row r="6" spans="1:22" ht="12.95" customHeight="1">
      <c r="B6" s="13" t="s">
        <v>45</v>
      </c>
      <c r="C6" s="13"/>
      <c r="D6" s="10"/>
      <c r="E6" s="10"/>
      <c r="F6" s="9"/>
      <c r="G6" s="9"/>
      <c r="H6" s="9"/>
    </row>
    <row r="7" spans="1:22" ht="12.95" customHeight="1">
      <c r="B7" s="13" t="s">
        <v>70</v>
      </c>
      <c r="C7" s="13"/>
      <c r="D7" s="10"/>
      <c r="E7" s="10"/>
      <c r="F7" s="9"/>
      <c r="G7" s="9"/>
      <c r="H7" s="15" t="s">
        <v>46</v>
      </c>
      <c r="I7" s="39">
        <f>登録名簿!K3</f>
        <v>42461</v>
      </c>
    </row>
    <row r="8" spans="1:22" ht="30" customHeight="1" thickBot="1">
      <c r="B8" s="16"/>
      <c r="C8" s="16"/>
      <c r="D8" s="7"/>
      <c r="E8" s="7"/>
      <c r="F8" s="16"/>
      <c r="G8" s="16"/>
      <c r="H8" s="17" t="s">
        <v>47</v>
      </c>
      <c r="I8" s="18" t="s">
        <v>67</v>
      </c>
      <c r="K8" s="19" t="s">
        <v>48</v>
      </c>
    </row>
    <row r="9" spans="1:22" ht="24.95" customHeight="1">
      <c r="B9" s="52" t="s">
        <v>49</v>
      </c>
      <c r="C9" s="59" t="s">
        <v>68</v>
      </c>
      <c r="D9" s="53" t="s">
        <v>50</v>
      </c>
      <c r="E9" s="169" t="s">
        <v>229</v>
      </c>
      <c r="F9" s="54" t="s">
        <v>51</v>
      </c>
      <c r="G9" s="54" t="s">
        <v>108</v>
      </c>
      <c r="H9" s="55" t="s">
        <v>54</v>
      </c>
      <c r="I9" s="56" t="s">
        <v>52</v>
      </c>
      <c r="J9" s="57" t="s">
        <v>53</v>
      </c>
      <c r="L9" s="168" t="s">
        <v>230</v>
      </c>
      <c r="S9" s="3" t="str">
        <f>登録マスターデーター!B64</f>
        <v xml:space="preserve"> </v>
      </c>
    </row>
    <row r="10" spans="1:22" ht="20.100000000000001" customHeight="1">
      <c r="A10" s="231">
        <v>1</v>
      </c>
      <c r="B10" s="232" t="s">
        <v>80</v>
      </c>
      <c r="C10" s="234"/>
      <c r="D10" s="140" t="str">
        <f>IF(E10="","",VLOOKUP(E10,登録マスターデーター!$A$2:$AP$83,36,FALSE))</f>
        <v/>
      </c>
      <c r="E10" s="33"/>
      <c r="F10" s="138" t="str">
        <f>IF(E10="","",VLOOKUP(E10,登録マスターデーター!$A$2:$AP$83,2,FALSE))</f>
        <v/>
      </c>
      <c r="G10" s="139" t="str">
        <f>IF(E10="","",VLOOKUP(E10,登録マスターデーター!$A$2:$AP$83,13,FALSE))</f>
        <v/>
      </c>
      <c r="H10" s="139" t="str">
        <f>IF(E10="","",LOOKUP(E10,登録マスターデーター!$A$2:$B$83,登録マスターデーター!$V$2:$V$83)&amp;" "&amp;LOOKUP(E10,登録マスターデーター!$A$2:$B$83,登録マスターデーター!$W$2:$W$83))</f>
        <v/>
      </c>
      <c r="I10" s="143" t="str">
        <f>IF(E10=""," ",VLOOKUP(E10,登録マスターデーター!$A$2:$AP$83,26,FALSE))</f>
        <v xml:space="preserve"> </v>
      </c>
      <c r="J10" s="144" t="str">
        <f t="shared" ref="J10:J35" si="0">IF(I10=" ","",DATEDIF(I10,$I$7,"Y")&amp;"歳")</f>
        <v/>
      </c>
      <c r="L10" s="3">
        <f>登録マスターデーター!A2</f>
        <v>1</v>
      </c>
      <c r="M10" s="3" t="str">
        <f>登録マスターデーター!B2</f>
        <v xml:space="preserve"> </v>
      </c>
      <c r="O10" s="3">
        <f>登録マスターデーター!A28</f>
        <v>27</v>
      </c>
      <c r="P10" s="3" t="str">
        <f>登録マスターデーター!B28</f>
        <v xml:space="preserve"> </v>
      </c>
      <c r="R10" s="3">
        <f>登録マスターデーター!A54</f>
        <v>53</v>
      </c>
      <c r="S10" s="3" t="str">
        <f>登録マスターデーター!B54</f>
        <v xml:space="preserve"> </v>
      </c>
      <c r="U10" s="44">
        <f>登録マスターデーター!A80</f>
        <v>79</v>
      </c>
      <c r="V10" s="44" t="str">
        <f>登録マスターデーター!B80</f>
        <v xml:space="preserve"> </v>
      </c>
    </row>
    <row r="11" spans="1:22" ht="20.100000000000001" customHeight="1">
      <c r="A11" s="231"/>
      <c r="B11" s="232"/>
      <c r="C11" s="236"/>
      <c r="D11" s="137" t="str">
        <f>IF(E11="","",VLOOKUP(E11,登録マスターデーター!$A$2:$AP$83,36,FALSE))</f>
        <v/>
      </c>
      <c r="E11" s="36"/>
      <c r="F11" s="135" t="str">
        <f>IF(E11="","",VLOOKUP(E11,登録マスターデーター!$A$2:$AP$83,2,FALSE))</f>
        <v/>
      </c>
      <c r="G11" s="136" t="str">
        <f>IF(E11="","",VLOOKUP(E11,登録マスターデーター!$A$2:$AP$83,13,FALSE))</f>
        <v/>
      </c>
      <c r="H11" s="136" t="str">
        <f>IF(E11="","",LOOKUP(E11,登録マスターデーター!$A$2:$B$83,登録マスターデーター!$V$2:$V$83)&amp;" "&amp;LOOKUP(E11,登録マスターデーター!$A$2:$B$83,登録マスターデーター!$W$2:$W$83))</f>
        <v/>
      </c>
      <c r="I11" s="145" t="str">
        <f>IF(E11=""," ",VLOOKUP(E11,登録マスターデーター!$A$2:$AP$83,26,FALSE))</f>
        <v xml:space="preserve"> </v>
      </c>
      <c r="J11" s="146" t="str">
        <f t="shared" si="0"/>
        <v/>
      </c>
      <c r="L11" s="3">
        <f>登録マスターデーター!A3</f>
        <v>2</v>
      </c>
      <c r="M11" s="3" t="str">
        <f>登録マスターデーター!B3</f>
        <v xml:space="preserve"> </v>
      </c>
      <c r="O11" s="3">
        <f>登録マスターデーター!A29</f>
        <v>28</v>
      </c>
      <c r="P11" s="3" t="str">
        <f>登録マスターデーター!B29</f>
        <v xml:space="preserve"> </v>
      </c>
      <c r="R11" s="3">
        <f>登録マスターデーター!A55</f>
        <v>54</v>
      </c>
      <c r="S11" s="3" t="str">
        <f>登録マスターデーター!B55</f>
        <v xml:space="preserve"> </v>
      </c>
      <c r="U11" s="44">
        <f>登録マスターデーター!A81</f>
        <v>80</v>
      </c>
      <c r="V11" s="44" t="str">
        <f>登録マスターデーター!B81</f>
        <v xml:space="preserve"> </v>
      </c>
    </row>
    <row r="12" spans="1:22" ht="20.100000000000001" customHeight="1">
      <c r="A12" s="231">
        <v>2</v>
      </c>
      <c r="B12" s="232" t="s">
        <v>80</v>
      </c>
      <c r="C12" s="234"/>
      <c r="D12" s="140" t="str">
        <f>IF(E12="","",VLOOKUP(E12,登録マスターデーター!$A$2:$AP$83,36,FALSE))</f>
        <v/>
      </c>
      <c r="E12" s="33"/>
      <c r="F12" s="138" t="str">
        <f>IF(E12="","",VLOOKUP(E12,登録マスターデーター!$A$2:$AP$83,2,FALSE))</f>
        <v/>
      </c>
      <c r="G12" s="139" t="str">
        <f>IF(E12="","",VLOOKUP(E12,登録マスターデーター!$A$2:$AP$83,13,FALSE))</f>
        <v/>
      </c>
      <c r="H12" s="139" t="str">
        <f>IF(E12="","",LOOKUP(E12,登録マスターデーター!$A$2:$B$83,登録マスターデーター!$V$2:$V$83)&amp;" "&amp;LOOKUP(E12,登録マスターデーター!$A$2:$B$83,登録マスターデーター!$W$2:$W$83))</f>
        <v/>
      </c>
      <c r="I12" s="143" t="str">
        <f>IF(E12=""," ",VLOOKUP(E12,登録マスターデーター!$A$2:$AP$83,26,FALSE))</f>
        <v xml:space="preserve"> </v>
      </c>
      <c r="J12" s="144" t="str">
        <f t="shared" si="0"/>
        <v/>
      </c>
      <c r="L12" s="3">
        <f>登録マスターデーター!A4</f>
        <v>3</v>
      </c>
      <c r="M12" s="3" t="str">
        <f>登録マスターデーター!B4</f>
        <v xml:space="preserve"> </v>
      </c>
      <c r="O12" s="3">
        <f>登録マスターデーター!A30</f>
        <v>29</v>
      </c>
      <c r="P12" s="3" t="str">
        <f>登録マスターデーター!B30</f>
        <v xml:space="preserve"> </v>
      </c>
      <c r="R12" s="3">
        <f>登録マスターデーター!A56</f>
        <v>55</v>
      </c>
      <c r="S12" s="3" t="str">
        <f>登録マスターデーター!B56</f>
        <v xml:space="preserve"> </v>
      </c>
      <c r="U12" s="44">
        <f>登録マスターデーター!A82</f>
        <v>81</v>
      </c>
      <c r="V12" s="44" t="str">
        <f>登録マスターデーター!B82</f>
        <v xml:space="preserve"> </v>
      </c>
    </row>
    <row r="13" spans="1:22" ht="20.100000000000001" customHeight="1">
      <c r="A13" s="231"/>
      <c r="B13" s="232"/>
      <c r="C13" s="236"/>
      <c r="D13" s="137" t="str">
        <f>IF(E13="","",VLOOKUP(E13,登録マスターデーター!$A$2:$AP$83,36,FALSE))</f>
        <v/>
      </c>
      <c r="E13" s="36"/>
      <c r="F13" s="135" t="str">
        <f>IF(E13="","",VLOOKUP(E13,登録マスターデーター!$A$2:$AP$83,2,FALSE))</f>
        <v/>
      </c>
      <c r="G13" s="136" t="str">
        <f>IF(E13="","",VLOOKUP(E13,登録マスターデーター!$A$2:$AP$83,13,FALSE))</f>
        <v/>
      </c>
      <c r="H13" s="136" t="str">
        <f>IF(E13="","",LOOKUP(E13,登録マスターデーター!$A$2:$B$83,登録マスターデーター!$V$2:$V$83)&amp;" "&amp;LOOKUP(E13,登録マスターデーター!$A$2:$B$83,登録マスターデーター!$W$2:$W$83))</f>
        <v/>
      </c>
      <c r="I13" s="145" t="str">
        <f>IF(E13=""," ",VLOOKUP(E13,登録マスターデーター!$A$2:$AP$83,26,FALSE))</f>
        <v xml:space="preserve"> </v>
      </c>
      <c r="J13" s="146" t="str">
        <f t="shared" si="0"/>
        <v/>
      </c>
      <c r="L13" s="3">
        <f>登録マスターデーター!A5</f>
        <v>4</v>
      </c>
      <c r="M13" s="3" t="str">
        <f>登録マスターデーター!B5</f>
        <v xml:space="preserve"> </v>
      </c>
      <c r="O13" s="3">
        <f>登録マスターデーター!A31</f>
        <v>30</v>
      </c>
      <c r="P13" s="3" t="str">
        <f>登録マスターデーター!B31</f>
        <v xml:space="preserve"> </v>
      </c>
      <c r="R13" s="3">
        <f>登録マスターデーター!A57</f>
        <v>56</v>
      </c>
      <c r="S13" s="3" t="str">
        <f>登録マスターデーター!B57</f>
        <v xml:space="preserve"> </v>
      </c>
      <c r="U13" s="44">
        <f>登録マスターデーター!A83</f>
        <v>82</v>
      </c>
      <c r="V13" s="44" t="str">
        <f>登録マスターデーター!B83</f>
        <v xml:space="preserve"> </v>
      </c>
    </row>
    <row r="14" spans="1:22" ht="20.100000000000001" customHeight="1">
      <c r="A14" s="231">
        <v>3</v>
      </c>
      <c r="B14" s="232" t="s">
        <v>80</v>
      </c>
      <c r="C14" s="234"/>
      <c r="D14" s="140" t="str">
        <f>IF(E14="","",VLOOKUP(E14,登録マスターデーター!$A$2:$AP$83,36,FALSE))</f>
        <v/>
      </c>
      <c r="E14" s="33"/>
      <c r="F14" s="138" t="str">
        <f>IF(E14="","",VLOOKUP(E14,登録マスターデーター!$A$2:$AP$83,2,FALSE))</f>
        <v/>
      </c>
      <c r="G14" s="139" t="str">
        <f>IF(E14="","",VLOOKUP(E14,登録マスターデーター!$A$2:$AP$83,13,FALSE))</f>
        <v/>
      </c>
      <c r="H14" s="139" t="str">
        <f>IF(E14="","",LOOKUP(E14,登録マスターデーター!$A$2:$B$83,登録マスターデーター!$V$2:$V$83)&amp;" "&amp;LOOKUP(E14,登録マスターデーター!$A$2:$B$83,登録マスターデーター!$W$2:$W$83))</f>
        <v/>
      </c>
      <c r="I14" s="143" t="str">
        <f>IF(E14=""," ",VLOOKUP(E14,登録マスターデーター!$A$2:$AP$83,26,FALSE))</f>
        <v xml:space="preserve"> </v>
      </c>
      <c r="J14" s="144" t="str">
        <f t="shared" si="0"/>
        <v/>
      </c>
      <c r="L14" s="3">
        <f>登録マスターデーター!A6</f>
        <v>5</v>
      </c>
      <c r="M14" s="3" t="str">
        <f>登録マスターデーター!B6</f>
        <v xml:space="preserve"> </v>
      </c>
      <c r="O14" s="3">
        <f>登録マスターデーター!A32</f>
        <v>31</v>
      </c>
      <c r="P14" s="3" t="str">
        <f>登録マスターデーター!B32</f>
        <v xml:space="preserve"> </v>
      </c>
      <c r="R14" s="3">
        <f>登録マスターデーター!A58</f>
        <v>57</v>
      </c>
      <c r="S14" s="3" t="str">
        <f>登録マスターデーター!B58</f>
        <v xml:space="preserve"> </v>
      </c>
      <c r="U14" s="44">
        <f>登録マスターデーター!A84</f>
        <v>83</v>
      </c>
      <c r="V14" s="44" t="str">
        <f>登録マスターデーター!B84</f>
        <v xml:space="preserve"> </v>
      </c>
    </row>
    <row r="15" spans="1:22" ht="20.100000000000001" customHeight="1">
      <c r="A15" s="231"/>
      <c r="B15" s="232"/>
      <c r="C15" s="236"/>
      <c r="D15" s="137" t="str">
        <f>IF(E15="","",VLOOKUP(E15,登録マスターデーター!$A$2:$AP$83,36,FALSE))</f>
        <v/>
      </c>
      <c r="E15" s="36"/>
      <c r="F15" s="135" t="str">
        <f>IF(E15="","",VLOOKUP(E15,登録マスターデーター!$A$2:$AP$83,2,FALSE))</f>
        <v/>
      </c>
      <c r="G15" s="136" t="str">
        <f>IF(E15="","",VLOOKUP(E15,登録マスターデーター!$A$2:$AP$83,13,FALSE))</f>
        <v/>
      </c>
      <c r="H15" s="136" t="str">
        <f>IF(E15="","",LOOKUP(E15,登録マスターデーター!$A$2:$B$83,登録マスターデーター!$V$2:$V$83)&amp;" "&amp;LOOKUP(E15,登録マスターデーター!$A$2:$B$83,登録マスターデーター!$W$2:$W$83))</f>
        <v/>
      </c>
      <c r="I15" s="145" t="str">
        <f>IF(E15=""," ",VLOOKUP(E15,登録マスターデーター!$A$2:$AP$83,26,FALSE))</f>
        <v xml:space="preserve"> </v>
      </c>
      <c r="J15" s="146" t="str">
        <f t="shared" si="0"/>
        <v/>
      </c>
      <c r="L15" s="3">
        <f>登録マスターデーター!A7</f>
        <v>6</v>
      </c>
      <c r="M15" s="3" t="str">
        <f>登録マスターデーター!B7</f>
        <v xml:space="preserve"> </v>
      </c>
      <c r="O15" s="3">
        <f>登録マスターデーター!A33</f>
        <v>32</v>
      </c>
      <c r="P15" s="3" t="str">
        <f>登録マスターデーター!B33</f>
        <v xml:space="preserve"> </v>
      </c>
      <c r="R15" s="3">
        <f>登録マスターデーター!A59</f>
        <v>58</v>
      </c>
      <c r="S15" s="3" t="str">
        <f>登録マスターデーター!B59</f>
        <v xml:space="preserve"> </v>
      </c>
      <c r="U15" s="44">
        <f>登録マスターデーター!A85</f>
        <v>84</v>
      </c>
      <c r="V15" s="44" t="str">
        <f>登録マスターデーター!B85</f>
        <v xml:space="preserve"> </v>
      </c>
    </row>
    <row r="16" spans="1:22" ht="20.100000000000001" customHeight="1">
      <c r="A16" s="231">
        <v>4</v>
      </c>
      <c r="B16" s="232" t="s">
        <v>80</v>
      </c>
      <c r="C16" s="234"/>
      <c r="D16" s="140" t="str">
        <f>IF(E16="","",VLOOKUP(E16,登録マスターデーター!$A$2:$AP$83,36,FALSE))</f>
        <v/>
      </c>
      <c r="E16" s="33"/>
      <c r="F16" s="138" t="str">
        <f>IF(E16="","",VLOOKUP(E16,登録マスターデーター!$A$2:$AP$83,2,FALSE))</f>
        <v/>
      </c>
      <c r="G16" s="139" t="str">
        <f>IF(E16="","",VLOOKUP(E16,登録マスターデーター!$A$2:$AP$83,13,FALSE))</f>
        <v/>
      </c>
      <c r="H16" s="139" t="str">
        <f>IF(E16="","",LOOKUP(E16,登録マスターデーター!$A$2:$B$83,登録マスターデーター!$V$2:$V$83)&amp;" "&amp;LOOKUP(E16,登録マスターデーター!$A$2:$B$83,登録マスターデーター!$W$2:$W$83))</f>
        <v/>
      </c>
      <c r="I16" s="143" t="str">
        <f>IF(E16=""," ",VLOOKUP(E16,登録マスターデーター!$A$2:$AP$83,26,FALSE))</f>
        <v xml:space="preserve"> </v>
      </c>
      <c r="J16" s="144" t="str">
        <f t="shared" si="0"/>
        <v/>
      </c>
      <c r="L16" s="3">
        <f>登録マスターデーター!A8</f>
        <v>7</v>
      </c>
      <c r="M16" s="3" t="str">
        <f>登録マスターデーター!B8</f>
        <v xml:space="preserve"> </v>
      </c>
      <c r="O16" s="3">
        <f>登録マスターデーター!A34</f>
        <v>33</v>
      </c>
      <c r="P16" s="3" t="str">
        <f>登録マスターデーター!B34</f>
        <v xml:space="preserve"> </v>
      </c>
      <c r="R16" s="3">
        <f>登録マスターデーター!A60</f>
        <v>59</v>
      </c>
      <c r="S16" s="3" t="str">
        <f>登録マスターデーター!B60</f>
        <v xml:space="preserve"> </v>
      </c>
      <c r="U16" s="44">
        <f>登録マスターデーター!A86</f>
        <v>85</v>
      </c>
      <c r="V16" s="44" t="str">
        <f>登録マスターデーター!B86</f>
        <v xml:space="preserve"> </v>
      </c>
    </row>
    <row r="17" spans="1:22" ht="20.100000000000001" customHeight="1">
      <c r="A17" s="231"/>
      <c r="B17" s="232"/>
      <c r="C17" s="236"/>
      <c r="D17" s="137" t="str">
        <f>IF(E17="","",VLOOKUP(E17,登録マスターデーター!$A$2:$AP$83,36,FALSE))</f>
        <v/>
      </c>
      <c r="E17" s="36"/>
      <c r="F17" s="135" t="str">
        <f>IF(E17="","",VLOOKUP(E17,登録マスターデーター!$A$2:$AP$83,2,FALSE))</f>
        <v/>
      </c>
      <c r="G17" s="136" t="str">
        <f>IF(E17="","",VLOOKUP(E17,登録マスターデーター!$A$2:$AP$83,13,FALSE))</f>
        <v/>
      </c>
      <c r="H17" s="136" t="str">
        <f>IF(E17="","",LOOKUP(E17,登録マスターデーター!$A$2:$B$83,登録マスターデーター!$V$2:$V$83)&amp;" "&amp;LOOKUP(E17,登録マスターデーター!$A$2:$B$83,登録マスターデーター!$W$2:$W$83))</f>
        <v/>
      </c>
      <c r="I17" s="145" t="str">
        <f>IF(E17=""," ",VLOOKUP(E17,登録マスターデーター!$A$2:$AP$83,26,FALSE))</f>
        <v xml:space="preserve"> </v>
      </c>
      <c r="J17" s="146" t="str">
        <f t="shared" si="0"/>
        <v/>
      </c>
      <c r="L17" s="3">
        <f>登録マスターデーター!A9</f>
        <v>8</v>
      </c>
      <c r="M17" s="3" t="str">
        <f>登録マスターデーター!B9</f>
        <v xml:space="preserve"> </v>
      </c>
      <c r="O17" s="3">
        <f>登録マスターデーター!A35</f>
        <v>34</v>
      </c>
      <c r="P17" s="3" t="str">
        <f>登録マスターデーター!B35</f>
        <v xml:space="preserve"> </v>
      </c>
      <c r="R17" s="3">
        <f>登録マスターデーター!A61</f>
        <v>60</v>
      </c>
      <c r="S17" s="3" t="str">
        <f>登録マスターデーター!B61</f>
        <v xml:space="preserve"> </v>
      </c>
      <c r="U17" s="44">
        <f>登録マスターデーター!A87</f>
        <v>86</v>
      </c>
      <c r="V17" s="44" t="str">
        <f>登録マスターデーター!B87</f>
        <v xml:space="preserve"> </v>
      </c>
    </row>
    <row r="18" spans="1:22" ht="20.100000000000001" customHeight="1">
      <c r="A18" s="231">
        <v>5</v>
      </c>
      <c r="B18" s="232" t="s">
        <v>80</v>
      </c>
      <c r="C18" s="234"/>
      <c r="D18" s="140" t="str">
        <f>IF(E18="","",VLOOKUP(E18,登録マスターデーター!$A$2:$AP$83,36,FALSE))</f>
        <v/>
      </c>
      <c r="E18" s="33"/>
      <c r="F18" s="138" t="str">
        <f>IF(E18="","",VLOOKUP(E18,登録マスターデーター!$A$2:$AP$83,2,FALSE))</f>
        <v/>
      </c>
      <c r="G18" s="139" t="str">
        <f>IF(E18="","",VLOOKUP(E18,登録マスターデーター!$A$2:$AP$83,13,FALSE))</f>
        <v/>
      </c>
      <c r="H18" s="139" t="str">
        <f>IF(E18="","",LOOKUP(E18,登録マスターデーター!$A$2:$B$83,登録マスターデーター!$V$2:$V$83)&amp;" "&amp;LOOKUP(E18,登録マスターデーター!$A$2:$B$83,登録マスターデーター!$W$2:$W$83))</f>
        <v/>
      </c>
      <c r="I18" s="143" t="str">
        <f>IF(E18=""," ",VLOOKUP(E18,登録マスターデーター!$A$2:$AP$83,26,FALSE))</f>
        <v xml:space="preserve"> </v>
      </c>
      <c r="J18" s="144" t="str">
        <f t="shared" si="0"/>
        <v/>
      </c>
      <c r="L18" s="3">
        <f>登録マスターデーター!A10</f>
        <v>9</v>
      </c>
      <c r="M18" s="3" t="str">
        <f>登録マスターデーター!B10</f>
        <v xml:space="preserve"> </v>
      </c>
      <c r="O18" s="3">
        <f>登録マスターデーター!A36</f>
        <v>35</v>
      </c>
      <c r="P18" s="3" t="str">
        <f>登録マスターデーター!B36</f>
        <v xml:space="preserve"> </v>
      </c>
      <c r="R18" s="3">
        <f>登録マスターデーター!A62</f>
        <v>61</v>
      </c>
      <c r="S18" s="3" t="str">
        <f>登録マスターデーター!B62</f>
        <v xml:space="preserve"> </v>
      </c>
      <c r="U18" s="44">
        <f>登録マスターデーター!A88</f>
        <v>87</v>
      </c>
      <c r="V18" s="44" t="str">
        <f>登録マスターデーター!B88</f>
        <v xml:space="preserve"> </v>
      </c>
    </row>
    <row r="19" spans="1:22" ht="20.100000000000001" customHeight="1">
      <c r="A19" s="231"/>
      <c r="B19" s="232"/>
      <c r="C19" s="236"/>
      <c r="D19" s="137" t="str">
        <f>IF(E19="","",VLOOKUP(E19,登録マスターデーター!$A$2:$AP$83,36,FALSE))</f>
        <v/>
      </c>
      <c r="E19" s="36"/>
      <c r="F19" s="135" t="str">
        <f>IF(E19="","",VLOOKUP(E19,登録マスターデーター!$A$2:$AP$83,2,FALSE))</f>
        <v/>
      </c>
      <c r="G19" s="136" t="str">
        <f>IF(E19="","",VLOOKUP(E19,登録マスターデーター!$A$2:$AP$83,13,FALSE))</f>
        <v/>
      </c>
      <c r="H19" s="136" t="str">
        <f>IF(E19="","",LOOKUP(E19,登録マスターデーター!$A$2:$B$83,登録マスターデーター!$V$2:$V$83)&amp;" "&amp;LOOKUP(E19,登録マスターデーター!$A$2:$B$83,登録マスターデーター!$W$2:$W$83))</f>
        <v/>
      </c>
      <c r="I19" s="145" t="str">
        <f>IF(E19=""," ",VLOOKUP(E19,登録マスターデーター!$A$2:$AP$83,26,FALSE))</f>
        <v xml:space="preserve"> </v>
      </c>
      <c r="J19" s="146" t="str">
        <f t="shared" si="0"/>
        <v/>
      </c>
      <c r="L19" s="3">
        <f>登録マスターデーター!A11</f>
        <v>10</v>
      </c>
      <c r="M19" s="3" t="str">
        <f>登録マスターデーター!B11</f>
        <v xml:space="preserve"> </v>
      </c>
      <c r="O19" s="3">
        <f>登録マスターデーター!A37</f>
        <v>36</v>
      </c>
      <c r="P19" s="3" t="str">
        <f>登録マスターデーター!B37</f>
        <v xml:space="preserve"> </v>
      </c>
      <c r="R19" s="3">
        <f>登録マスターデーター!A63</f>
        <v>62</v>
      </c>
      <c r="S19" s="3" t="str">
        <f>登録マスターデーター!B63</f>
        <v xml:space="preserve"> </v>
      </c>
      <c r="U19" s="44">
        <f>登録マスターデーター!A89</f>
        <v>88</v>
      </c>
      <c r="V19" s="44" t="str">
        <f>登録マスターデーター!B89</f>
        <v xml:space="preserve"> </v>
      </c>
    </row>
    <row r="20" spans="1:22" ht="20.100000000000001" customHeight="1">
      <c r="A20" s="231">
        <v>6</v>
      </c>
      <c r="B20" s="232" t="s">
        <v>80</v>
      </c>
      <c r="C20" s="234"/>
      <c r="D20" s="140" t="str">
        <f>IF(E20="","",VLOOKUP(E20,登録マスターデーター!$A$2:$AP$83,36,FALSE))</f>
        <v/>
      </c>
      <c r="E20" s="33"/>
      <c r="F20" s="138" t="str">
        <f>IF(E20="","",VLOOKUP(E20,登録マスターデーター!$A$2:$AP$83,2,FALSE))</f>
        <v/>
      </c>
      <c r="G20" s="139" t="str">
        <f>IF(E20="","",VLOOKUP(E20,登録マスターデーター!$A$2:$AP$83,13,FALSE))</f>
        <v/>
      </c>
      <c r="H20" s="139" t="str">
        <f>IF(E20="","",LOOKUP(E20,登録マスターデーター!$A$2:$B$83,登録マスターデーター!$V$2:$V$83)&amp;" "&amp;LOOKUP(E20,登録マスターデーター!$A$2:$B$83,登録マスターデーター!$W$2:$W$83))</f>
        <v/>
      </c>
      <c r="I20" s="143" t="str">
        <f>IF(E20=""," ",VLOOKUP(E20,登録マスターデーター!$A$2:$AP$83,26,FALSE))</f>
        <v xml:space="preserve"> </v>
      </c>
      <c r="J20" s="144" t="str">
        <f t="shared" si="0"/>
        <v/>
      </c>
      <c r="L20" s="3">
        <f>登録マスターデーター!A12</f>
        <v>11</v>
      </c>
      <c r="M20" s="3" t="str">
        <f>登録マスターデーター!B12</f>
        <v xml:space="preserve"> </v>
      </c>
      <c r="O20" s="3">
        <f>登録マスターデーター!A38</f>
        <v>37</v>
      </c>
      <c r="P20" s="3" t="str">
        <f>登録マスターデーター!B38</f>
        <v xml:space="preserve"> </v>
      </c>
      <c r="R20" s="3">
        <f>登録マスターデーター!A64</f>
        <v>63</v>
      </c>
      <c r="S20" s="3" t="str">
        <f>登録マスターデーター!B64</f>
        <v xml:space="preserve"> </v>
      </c>
      <c r="U20" s="44">
        <f>登録マスターデーター!A90</f>
        <v>89</v>
      </c>
      <c r="V20" s="44" t="str">
        <f>登録マスターデーター!B90</f>
        <v xml:space="preserve"> </v>
      </c>
    </row>
    <row r="21" spans="1:22" ht="20.100000000000001" customHeight="1">
      <c r="A21" s="231"/>
      <c r="B21" s="232"/>
      <c r="C21" s="236"/>
      <c r="D21" s="137" t="str">
        <f>IF(E21="","",VLOOKUP(E21,登録マスターデーター!$A$2:$AP$83,36,FALSE))</f>
        <v/>
      </c>
      <c r="E21" s="36"/>
      <c r="F21" s="135" t="str">
        <f>IF(E21="","",VLOOKUP(E21,登録マスターデーター!$A$2:$AP$83,2,FALSE))</f>
        <v/>
      </c>
      <c r="G21" s="136" t="str">
        <f>IF(E21="","",VLOOKUP(E21,登録マスターデーター!$A$2:$AP$83,13,FALSE))</f>
        <v/>
      </c>
      <c r="H21" s="136" t="str">
        <f>IF(E21="","",LOOKUP(E21,登録マスターデーター!$A$2:$B$83,登録マスターデーター!$V$2:$V$83)&amp;" "&amp;LOOKUP(E21,登録マスターデーター!$A$2:$B$83,登録マスターデーター!$W$2:$W$83))</f>
        <v/>
      </c>
      <c r="I21" s="145" t="str">
        <f>IF(E21=""," ",VLOOKUP(E21,登録マスターデーター!$A$2:$AP$83,26,FALSE))</f>
        <v xml:space="preserve"> </v>
      </c>
      <c r="J21" s="146" t="str">
        <f t="shared" si="0"/>
        <v/>
      </c>
      <c r="L21" s="3">
        <f>登録マスターデーター!A13</f>
        <v>12</v>
      </c>
      <c r="M21" s="3" t="str">
        <f>登録マスターデーター!B13</f>
        <v xml:space="preserve"> </v>
      </c>
      <c r="O21" s="3">
        <f>登録マスターデーター!A39</f>
        <v>38</v>
      </c>
      <c r="P21" s="3" t="str">
        <f>登録マスターデーター!B39</f>
        <v xml:space="preserve"> </v>
      </c>
      <c r="R21" s="3">
        <f>登録マスターデーター!A65</f>
        <v>64</v>
      </c>
      <c r="S21" s="3" t="str">
        <f>登録マスターデーター!B65</f>
        <v xml:space="preserve"> </v>
      </c>
      <c r="U21" s="44">
        <f>登録マスターデーター!A91</f>
        <v>90</v>
      </c>
      <c r="V21" s="44" t="str">
        <f>登録マスターデーター!B91</f>
        <v xml:space="preserve"> </v>
      </c>
    </row>
    <row r="22" spans="1:22" ht="20.100000000000001" customHeight="1">
      <c r="A22" s="231">
        <v>7</v>
      </c>
      <c r="B22" s="232" t="s">
        <v>80</v>
      </c>
      <c r="C22" s="234"/>
      <c r="D22" s="140" t="str">
        <f>IF(E22="","",VLOOKUP(E22,登録マスターデーター!$A$2:$AP$83,36,FALSE))</f>
        <v/>
      </c>
      <c r="E22" s="33"/>
      <c r="F22" s="138" t="str">
        <f>IF(E22="","",VLOOKUP(E22,登録マスターデーター!$A$2:$AP$83,2,FALSE))</f>
        <v/>
      </c>
      <c r="G22" s="139" t="str">
        <f>IF(E22="","",VLOOKUP(E22,登録マスターデーター!$A$2:$AP$83,13,FALSE))</f>
        <v/>
      </c>
      <c r="H22" s="139" t="str">
        <f>IF(E22="","",LOOKUP(E22,登録マスターデーター!$A$2:$B$83,登録マスターデーター!$V$2:$V$83)&amp;" "&amp;LOOKUP(E22,登録マスターデーター!$A$2:$B$83,登録マスターデーター!$W$2:$W$83))</f>
        <v/>
      </c>
      <c r="I22" s="143" t="str">
        <f>IF(E22=""," ",VLOOKUP(E22,登録マスターデーター!$A$2:$AP$83,26,FALSE))</f>
        <v xml:space="preserve"> </v>
      </c>
      <c r="J22" s="144" t="str">
        <f t="shared" si="0"/>
        <v/>
      </c>
      <c r="L22" s="3">
        <f>登録マスターデーター!A14</f>
        <v>13</v>
      </c>
      <c r="M22" s="3" t="str">
        <f>登録マスターデーター!B14</f>
        <v xml:space="preserve"> </v>
      </c>
      <c r="O22" s="3">
        <f>登録マスターデーター!A40</f>
        <v>39</v>
      </c>
      <c r="P22" s="3" t="str">
        <f>登録マスターデーター!B40</f>
        <v xml:space="preserve"> </v>
      </c>
      <c r="R22" s="3">
        <f>登録マスターデーター!A66</f>
        <v>65</v>
      </c>
      <c r="S22" s="3" t="str">
        <f>登録マスターデーター!B66</f>
        <v xml:space="preserve"> </v>
      </c>
    </row>
    <row r="23" spans="1:22" ht="20.100000000000001" customHeight="1">
      <c r="A23" s="231"/>
      <c r="B23" s="232"/>
      <c r="C23" s="236"/>
      <c r="D23" s="141" t="str">
        <f>IF(E23="","",VLOOKUP(E23,登録マスターデーター!$A$2:$AP$83,36,FALSE))</f>
        <v/>
      </c>
      <c r="E23" s="34"/>
      <c r="F23" s="133" t="str">
        <f>IF(E23="","",VLOOKUP(E23,登録マスターデーター!$A$2:$AP$83,2,FALSE))</f>
        <v/>
      </c>
      <c r="G23" s="134" t="str">
        <f>IF(E23="","",VLOOKUP(E23,登録マスターデーター!$A$2:$AP$83,13,FALSE))</f>
        <v/>
      </c>
      <c r="H23" s="134" t="str">
        <f>IF(E23="","",LOOKUP(E23,登録マスターデーター!$A$2:$B$83,登録マスターデーター!$V$2:$V$83)&amp;" "&amp;LOOKUP(E23,登録マスターデーター!$A$2:$B$83,登録マスターデーター!$W$2:$W$83))</f>
        <v/>
      </c>
      <c r="I23" s="145" t="str">
        <f>IF(E23=""," ",VLOOKUP(E23,登録マスターデーター!$A$2:$AP$83,26,FALSE))</f>
        <v xml:space="preserve"> </v>
      </c>
      <c r="J23" s="146" t="str">
        <f t="shared" si="0"/>
        <v/>
      </c>
      <c r="L23" s="3">
        <f>登録マスターデーター!A15</f>
        <v>14</v>
      </c>
      <c r="M23" s="3" t="str">
        <f>登録マスターデーター!B15</f>
        <v xml:space="preserve"> </v>
      </c>
      <c r="O23" s="3">
        <f>登録マスターデーター!A41</f>
        <v>40</v>
      </c>
      <c r="P23" s="3" t="str">
        <f>登録マスターデーター!B41</f>
        <v xml:space="preserve"> </v>
      </c>
      <c r="R23" s="3">
        <f>登録マスターデーター!A67</f>
        <v>66</v>
      </c>
      <c r="S23" s="3" t="str">
        <f>登録マスターデーター!B67</f>
        <v xml:space="preserve"> </v>
      </c>
    </row>
    <row r="24" spans="1:22" ht="20.100000000000001" customHeight="1">
      <c r="A24" s="231">
        <v>8</v>
      </c>
      <c r="B24" s="232" t="s">
        <v>80</v>
      </c>
      <c r="C24" s="234"/>
      <c r="D24" s="140" t="str">
        <f>IF(E24="","",VLOOKUP(E24,登録マスターデーター!$A$2:$AP$83,36,FALSE))</f>
        <v/>
      </c>
      <c r="E24" s="33"/>
      <c r="F24" s="138" t="str">
        <f>IF(E24="","",VLOOKUP(E24,登録マスターデーター!$A$2:$AP$83,2,FALSE))</f>
        <v/>
      </c>
      <c r="G24" s="139" t="str">
        <f>IF(E24="","",VLOOKUP(E24,登録マスターデーター!$A$2:$AP$83,13,FALSE))</f>
        <v/>
      </c>
      <c r="H24" s="139" t="str">
        <f>IF(E24="","",LOOKUP(E24,登録マスターデーター!$A$2:$B$83,登録マスターデーター!$V$2:$V$83)&amp;" "&amp;LOOKUP(E24,登録マスターデーター!$A$2:$B$83,登録マスターデーター!$W$2:$W$83))</f>
        <v/>
      </c>
      <c r="I24" s="143" t="str">
        <f>IF(E24=""," ",VLOOKUP(E24,登録マスターデーター!$A$2:$AP$83,26,FALSE))</f>
        <v xml:space="preserve"> </v>
      </c>
      <c r="J24" s="144" t="str">
        <f t="shared" si="0"/>
        <v/>
      </c>
      <c r="L24" s="3">
        <f>登録マスターデーター!A16</f>
        <v>15</v>
      </c>
      <c r="M24" s="3" t="str">
        <f>登録マスターデーター!B16</f>
        <v xml:space="preserve"> </v>
      </c>
      <c r="O24" s="3">
        <f>登録マスターデーター!A42</f>
        <v>41</v>
      </c>
      <c r="P24" s="3" t="str">
        <f>登録マスターデーター!B42</f>
        <v xml:space="preserve"> </v>
      </c>
      <c r="R24" s="3">
        <f>登録マスターデーター!A68</f>
        <v>67</v>
      </c>
      <c r="S24" s="3" t="str">
        <f>登録マスターデーター!B68</f>
        <v xml:space="preserve"> </v>
      </c>
    </row>
    <row r="25" spans="1:22" ht="20.100000000000001" customHeight="1">
      <c r="A25" s="231"/>
      <c r="B25" s="232"/>
      <c r="C25" s="236"/>
      <c r="D25" s="141" t="str">
        <f>IF(E25="","",VLOOKUP(E25,登録マスターデーター!$A$2:$AP$83,36,FALSE))</f>
        <v/>
      </c>
      <c r="E25" s="34"/>
      <c r="F25" s="133" t="str">
        <f>IF(E25="","",VLOOKUP(E25,登録マスターデーター!$A$2:$AP$83,2,FALSE))</f>
        <v/>
      </c>
      <c r="G25" s="134" t="str">
        <f>IF(E25="","",VLOOKUP(E25,登録マスターデーター!$A$2:$AP$83,13,FALSE))</f>
        <v/>
      </c>
      <c r="H25" s="134" t="str">
        <f>IF(E25="","",LOOKUP(E25,登録マスターデーター!$A$2:$B$83,登録マスターデーター!$V$2:$V$83)&amp;" "&amp;LOOKUP(E25,登録マスターデーター!$A$2:$B$83,登録マスターデーター!$W$2:$W$83))</f>
        <v/>
      </c>
      <c r="I25" s="145" t="str">
        <f>IF(E25=""," ",VLOOKUP(E25,登録マスターデーター!$A$2:$AP$83,26,FALSE))</f>
        <v xml:space="preserve"> </v>
      </c>
      <c r="J25" s="146" t="str">
        <f t="shared" si="0"/>
        <v/>
      </c>
      <c r="L25" s="3">
        <f>登録マスターデーター!A17</f>
        <v>16</v>
      </c>
      <c r="M25" s="3" t="str">
        <f>登録マスターデーター!B17</f>
        <v xml:space="preserve"> </v>
      </c>
      <c r="O25" s="3">
        <f>登録マスターデーター!A43</f>
        <v>42</v>
      </c>
      <c r="P25" s="3" t="str">
        <f>登録マスターデーター!B43</f>
        <v xml:space="preserve"> </v>
      </c>
      <c r="R25" s="3">
        <f>登録マスターデーター!A69</f>
        <v>68</v>
      </c>
      <c r="S25" s="3" t="str">
        <f>登録マスターデーター!B69</f>
        <v xml:space="preserve"> </v>
      </c>
    </row>
    <row r="26" spans="1:22" ht="20.100000000000001" customHeight="1">
      <c r="A26" s="231">
        <v>9</v>
      </c>
      <c r="B26" s="232" t="s">
        <v>80</v>
      </c>
      <c r="C26" s="234"/>
      <c r="D26" s="140" t="str">
        <f>IF(E26="","",VLOOKUP(E26,登録マスターデーター!$A$2:$AP$83,36,FALSE))</f>
        <v/>
      </c>
      <c r="E26" s="33"/>
      <c r="F26" s="138" t="str">
        <f>IF(E26="","",VLOOKUP(E26,登録マスターデーター!$A$2:$AP$83,2,FALSE))</f>
        <v/>
      </c>
      <c r="G26" s="139" t="str">
        <f>IF(E26="","",VLOOKUP(E26,登録マスターデーター!$A$2:$AP$83,13,FALSE))</f>
        <v/>
      </c>
      <c r="H26" s="139" t="str">
        <f>IF(E26="","",LOOKUP(E26,登録マスターデーター!$A$2:$B$83,登録マスターデーター!$V$2:$V$83)&amp;" "&amp;LOOKUP(E26,登録マスターデーター!$A$2:$B$83,登録マスターデーター!$W$2:$W$83))</f>
        <v/>
      </c>
      <c r="I26" s="143" t="str">
        <f>IF(E26=""," ",VLOOKUP(E26,登録マスターデーター!$A$2:$AP$83,26,FALSE))</f>
        <v xml:space="preserve"> </v>
      </c>
      <c r="J26" s="144" t="str">
        <f t="shared" si="0"/>
        <v/>
      </c>
      <c r="L26" s="3">
        <f>登録マスターデーター!A18</f>
        <v>17</v>
      </c>
      <c r="M26" s="3" t="str">
        <f>登録マスターデーター!B18</f>
        <v xml:space="preserve"> </v>
      </c>
      <c r="O26" s="3">
        <f>登録マスターデーター!A44</f>
        <v>43</v>
      </c>
      <c r="P26" s="3" t="str">
        <f>登録マスターデーター!B44</f>
        <v xml:space="preserve"> </v>
      </c>
      <c r="R26" s="3">
        <f>登録マスターデーター!A70</f>
        <v>69</v>
      </c>
      <c r="S26" s="3" t="str">
        <f>登録マスターデーター!B70</f>
        <v xml:space="preserve"> </v>
      </c>
    </row>
    <row r="27" spans="1:22" ht="20.100000000000001" customHeight="1">
      <c r="A27" s="231"/>
      <c r="B27" s="232"/>
      <c r="C27" s="236"/>
      <c r="D27" s="141" t="str">
        <f>IF(E27="","",VLOOKUP(E27,登録マスターデーター!$A$2:$AP$83,36,FALSE))</f>
        <v/>
      </c>
      <c r="E27" s="34"/>
      <c r="F27" s="133" t="str">
        <f>IF(E27="","",VLOOKUP(E27,登録マスターデーター!$A$2:$AP$83,2,FALSE))</f>
        <v/>
      </c>
      <c r="G27" s="134" t="str">
        <f>IF(E27="","",VLOOKUP(E27,登録マスターデーター!$A$2:$AP$83,13,FALSE))</f>
        <v/>
      </c>
      <c r="H27" s="134" t="str">
        <f>IF(E27="","",LOOKUP(E27,登録マスターデーター!$A$2:$B$83,登録マスターデーター!$V$2:$V$83)&amp;" "&amp;LOOKUP(E27,登録マスターデーター!$A$2:$B$83,登録マスターデーター!$W$2:$W$83))</f>
        <v/>
      </c>
      <c r="I27" s="145" t="str">
        <f>IF(E27=""," ",VLOOKUP(E27,登録マスターデーター!$A$2:$AP$83,26,FALSE))</f>
        <v xml:space="preserve"> </v>
      </c>
      <c r="J27" s="146" t="str">
        <f t="shared" si="0"/>
        <v/>
      </c>
      <c r="L27" s="3">
        <f>登録マスターデーター!A19</f>
        <v>18</v>
      </c>
      <c r="M27" s="3" t="str">
        <f>登録マスターデーター!B19</f>
        <v xml:space="preserve"> </v>
      </c>
      <c r="O27" s="3">
        <f>登録マスターデーター!A45</f>
        <v>44</v>
      </c>
      <c r="P27" s="3" t="str">
        <f>登録マスターデーター!B45</f>
        <v xml:space="preserve"> </v>
      </c>
      <c r="R27" s="44">
        <f>登録マスターデーター!A71</f>
        <v>70</v>
      </c>
      <c r="S27" s="44" t="str">
        <f>登録マスターデーター!B71</f>
        <v>吉岡 亨二</v>
      </c>
    </row>
    <row r="28" spans="1:22" ht="20.100000000000001" customHeight="1">
      <c r="A28" s="231">
        <v>10</v>
      </c>
      <c r="B28" s="232" t="s">
        <v>80</v>
      </c>
      <c r="C28" s="234"/>
      <c r="D28" s="140" t="str">
        <f>IF(E28="","",VLOOKUP(E28,登録マスターデーター!$A$2:$AP$83,36,FALSE))</f>
        <v/>
      </c>
      <c r="E28" s="33"/>
      <c r="F28" s="138" t="str">
        <f>IF(E28="","",VLOOKUP(E28,登録マスターデーター!$A$2:$AP$83,2,FALSE))</f>
        <v/>
      </c>
      <c r="G28" s="139" t="str">
        <f>IF(E28="","",VLOOKUP(E28,登録マスターデーター!$A$2:$AP$83,13,FALSE))</f>
        <v/>
      </c>
      <c r="H28" s="139" t="str">
        <f>IF(E28="","",LOOKUP(E28,登録マスターデーター!$A$2:$B$83,登録マスターデーター!$V$2:$V$83)&amp;" "&amp;LOOKUP(E28,登録マスターデーター!$A$2:$B$83,登録マスターデーター!$W$2:$W$83))</f>
        <v/>
      </c>
      <c r="I28" s="143" t="str">
        <f>IF(E28=""," ",VLOOKUP(E28,登録マスターデーター!$A$2:$AP$83,26,FALSE))</f>
        <v xml:space="preserve"> </v>
      </c>
      <c r="J28" s="144" t="str">
        <f t="shared" si="0"/>
        <v/>
      </c>
      <c r="L28" s="3">
        <f>登録マスターデーター!A20</f>
        <v>19</v>
      </c>
      <c r="M28" s="3" t="str">
        <f>登録マスターデーター!B20</f>
        <v xml:space="preserve"> </v>
      </c>
      <c r="O28" s="3">
        <f>登録マスターデーター!A46</f>
        <v>45</v>
      </c>
      <c r="P28" s="3" t="str">
        <f>登録マスターデーター!B46</f>
        <v xml:space="preserve"> </v>
      </c>
      <c r="R28" s="44">
        <f>登録マスターデーター!A72</f>
        <v>71</v>
      </c>
      <c r="S28" s="44" t="str">
        <f>登録マスターデーター!B72</f>
        <v xml:space="preserve"> </v>
      </c>
    </row>
    <row r="29" spans="1:22" ht="20.100000000000001" customHeight="1">
      <c r="A29" s="231"/>
      <c r="B29" s="232"/>
      <c r="C29" s="236"/>
      <c r="D29" s="141" t="str">
        <f>IF(E29="","",VLOOKUP(E29,登録マスターデーター!$A$2:$AP$83,36,FALSE))</f>
        <v/>
      </c>
      <c r="E29" s="34"/>
      <c r="F29" s="133" t="str">
        <f>IF(E29="","",VLOOKUP(E29,登録マスターデーター!$A$2:$AP$83,2,FALSE))</f>
        <v/>
      </c>
      <c r="G29" s="134" t="str">
        <f>IF(E29="","",VLOOKUP(E29,登録マスターデーター!$A$2:$AP$83,13,FALSE))</f>
        <v/>
      </c>
      <c r="H29" s="134" t="str">
        <f>IF(E29="","",LOOKUP(E29,登録マスターデーター!$A$2:$B$83,登録マスターデーター!$V$2:$V$83)&amp;" "&amp;LOOKUP(E29,登録マスターデーター!$A$2:$B$83,登録マスターデーター!$W$2:$W$83))</f>
        <v/>
      </c>
      <c r="I29" s="145" t="str">
        <f>IF(E29=""," ",VLOOKUP(E29,登録マスターデーター!$A$2:$AP$83,26,FALSE))</f>
        <v xml:space="preserve"> </v>
      </c>
      <c r="J29" s="146" t="str">
        <f t="shared" si="0"/>
        <v/>
      </c>
      <c r="L29" s="3">
        <f>登録マスターデーター!A21</f>
        <v>20</v>
      </c>
      <c r="M29" s="3" t="str">
        <f>登録マスターデーター!B21</f>
        <v xml:space="preserve"> </v>
      </c>
      <c r="O29" s="3">
        <f>登録マスターデーター!A47</f>
        <v>46</v>
      </c>
      <c r="P29" s="3" t="str">
        <f>登録マスターデーター!B47</f>
        <v xml:space="preserve"> </v>
      </c>
      <c r="R29" s="44">
        <f>登録マスターデーター!A73</f>
        <v>72</v>
      </c>
      <c r="S29" s="44" t="str">
        <f>登録マスターデーター!B73</f>
        <v xml:space="preserve"> </v>
      </c>
    </row>
    <row r="30" spans="1:22" ht="20.100000000000001" customHeight="1">
      <c r="A30" s="231">
        <v>11</v>
      </c>
      <c r="B30" s="232" t="s">
        <v>80</v>
      </c>
      <c r="C30" s="234"/>
      <c r="D30" s="140" t="str">
        <f>IF(E30="","",VLOOKUP(E30,登録マスターデーター!$A$2:$AP$83,36,FALSE))</f>
        <v/>
      </c>
      <c r="E30" s="33"/>
      <c r="F30" s="138" t="str">
        <f>IF(E30="","",VLOOKUP(E30,登録マスターデーター!$A$2:$AP$83,2,FALSE))</f>
        <v/>
      </c>
      <c r="G30" s="139" t="str">
        <f>IF(E30="","",VLOOKUP(E30,登録マスターデーター!$A$2:$AP$83,13,FALSE))</f>
        <v/>
      </c>
      <c r="H30" s="139" t="str">
        <f>IF(E30="","",LOOKUP(E30,登録マスターデーター!$A$2:$B$83,登録マスターデーター!$V$2:$V$83)&amp;" "&amp;LOOKUP(E30,登録マスターデーター!$A$2:$B$83,登録マスターデーター!$W$2:$W$83))</f>
        <v/>
      </c>
      <c r="I30" s="143" t="str">
        <f>IF(E30=""," ",VLOOKUP(E30,登録マスターデーター!$A$2:$AP$83,26,FALSE))</f>
        <v xml:space="preserve"> </v>
      </c>
      <c r="J30" s="144" t="str">
        <f t="shared" si="0"/>
        <v/>
      </c>
      <c r="L30" s="3">
        <f>登録マスターデーター!A22</f>
        <v>21</v>
      </c>
      <c r="M30" s="3" t="str">
        <f>登録マスターデーター!B22</f>
        <v xml:space="preserve"> </v>
      </c>
      <c r="O30" s="3">
        <f>登録マスターデーター!A48</f>
        <v>47</v>
      </c>
      <c r="P30" s="3" t="str">
        <f>登録マスターデーター!B48</f>
        <v xml:space="preserve"> </v>
      </c>
      <c r="R30" s="44">
        <f>登録マスターデーター!A74</f>
        <v>73</v>
      </c>
      <c r="S30" s="44" t="str">
        <f>登録マスターデーター!B74</f>
        <v xml:space="preserve"> </v>
      </c>
    </row>
    <row r="31" spans="1:22" ht="20.100000000000001" customHeight="1">
      <c r="A31" s="231"/>
      <c r="B31" s="232"/>
      <c r="C31" s="236"/>
      <c r="D31" s="141" t="str">
        <f>IF(E31="","",VLOOKUP(E31,登録マスターデーター!$A$2:$AP$83,36,FALSE))</f>
        <v/>
      </c>
      <c r="E31" s="34"/>
      <c r="F31" s="133" t="str">
        <f>IF(E31="","",VLOOKUP(E31,登録マスターデーター!$A$2:$AP$83,2,FALSE))</f>
        <v/>
      </c>
      <c r="G31" s="134" t="str">
        <f>IF(E31="","",VLOOKUP(E31,登録マスターデーター!$A$2:$AP$83,13,FALSE))</f>
        <v/>
      </c>
      <c r="H31" s="134" t="str">
        <f>IF(E31="","",LOOKUP(E31,登録マスターデーター!$A$2:$B$83,登録マスターデーター!$V$2:$V$83)&amp;" "&amp;LOOKUP(E31,登録マスターデーター!$A$2:$B$83,登録マスターデーター!$W$2:$W$83))</f>
        <v/>
      </c>
      <c r="I31" s="145" t="str">
        <f>IF(E31=""," ",VLOOKUP(E31,登録マスターデーター!$A$2:$AP$83,26,FALSE))</f>
        <v xml:space="preserve"> </v>
      </c>
      <c r="J31" s="146" t="str">
        <f t="shared" si="0"/>
        <v/>
      </c>
      <c r="L31" s="3">
        <f>登録マスターデーター!A23</f>
        <v>22</v>
      </c>
      <c r="M31" s="3" t="str">
        <f>登録マスターデーター!B23</f>
        <v xml:space="preserve"> </v>
      </c>
      <c r="O31" s="3">
        <f>登録マスターデーター!A49</f>
        <v>48</v>
      </c>
      <c r="P31" s="3" t="str">
        <f>登録マスターデーター!B49</f>
        <v xml:space="preserve"> </v>
      </c>
      <c r="R31" s="44">
        <f>登録マスターデーター!A75</f>
        <v>74</v>
      </c>
      <c r="S31" s="44" t="str">
        <f>登録マスターデーター!B75</f>
        <v xml:space="preserve"> </v>
      </c>
    </row>
    <row r="32" spans="1:22" ht="20.100000000000001" customHeight="1">
      <c r="A32" s="231">
        <v>12</v>
      </c>
      <c r="B32" s="232" t="s">
        <v>80</v>
      </c>
      <c r="C32" s="234"/>
      <c r="D32" s="140" t="str">
        <f>IF(E32="","",VLOOKUP(E32,登録マスターデーター!$A$2:$AP$83,36,FALSE))</f>
        <v/>
      </c>
      <c r="E32" s="33"/>
      <c r="F32" s="138" t="str">
        <f>IF(E32="","",VLOOKUP(E32,登録マスターデーター!$A$2:$AP$83,2,FALSE))</f>
        <v/>
      </c>
      <c r="G32" s="139" t="str">
        <f>IF(E32="","",VLOOKUP(E32,登録マスターデーター!$A$2:$AP$83,13,FALSE))</f>
        <v/>
      </c>
      <c r="H32" s="139" t="str">
        <f>IF(E32="","",LOOKUP(E32,登録マスターデーター!$A$2:$B$83,登録マスターデーター!$V$2:$V$83)&amp;" "&amp;LOOKUP(E32,登録マスターデーター!$A$2:$B$83,登録マスターデーター!$W$2:$W$83))</f>
        <v/>
      </c>
      <c r="I32" s="143" t="str">
        <f>IF(E32=""," ",VLOOKUP(E32,登録マスターデーター!$A$2:$AP$83,26,FALSE))</f>
        <v xml:space="preserve"> </v>
      </c>
      <c r="J32" s="144" t="str">
        <f t="shared" si="0"/>
        <v/>
      </c>
      <c r="L32" s="3">
        <f>登録マスターデーター!A24</f>
        <v>23</v>
      </c>
      <c r="M32" s="3" t="str">
        <f>登録マスターデーター!B24</f>
        <v xml:space="preserve"> </v>
      </c>
      <c r="O32" s="3">
        <f>登録マスターデーター!A50</f>
        <v>49</v>
      </c>
      <c r="P32" s="3" t="str">
        <f>登録マスターデーター!B50</f>
        <v xml:space="preserve"> </v>
      </c>
      <c r="R32" s="44">
        <f>登録マスターデーター!A76</f>
        <v>75</v>
      </c>
      <c r="S32" s="44" t="str">
        <f>登録マスターデーター!B76</f>
        <v xml:space="preserve"> </v>
      </c>
    </row>
    <row r="33" spans="1:19" ht="20.100000000000001" customHeight="1">
      <c r="A33" s="231"/>
      <c r="B33" s="232"/>
      <c r="C33" s="236"/>
      <c r="D33" s="141" t="str">
        <f>IF(E33="","",VLOOKUP(E33,登録マスターデーター!$A$2:$AP$83,36,FALSE))</f>
        <v/>
      </c>
      <c r="E33" s="34"/>
      <c r="F33" s="133" t="str">
        <f>IF(E33="","",VLOOKUP(E33,登録マスターデーター!$A$2:$AP$83,2,FALSE))</f>
        <v/>
      </c>
      <c r="G33" s="134" t="str">
        <f>IF(E33="","",VLOOKUP(E33,登録マスターデーター!$A$2:$AP$83,13,FALSE))</f>
        <v/>
      </c>
      <c r="H33" s="134" t="str">
        <f>IF(E33="","",LOOKUP(E33,登録マスターデーター!$A$2:$B$83,登録マスターデーター!$V$2:$V$83)&amp;" "&amp;LOOKUP(E33,登録マスターデーター!$A$2:$B$83,登録マスターデーター!$W$2:$W$83))</f>
        <v/>
      </c>
      <c r="I33" s="145" t="str">
        <f>IF(E33=""," ",VLOOKUP(E33,登録マスターデーター!$A$2:$AP$83,26,FALSE))</f>
        <v xml:space="preserve"> </v>
      </c>
      <c r="J33" s="146" t="str">
        <f t="shared" si="0"/>
        <v/>
      </c>
      <c r="L33" s="3">
        <f>登録マスターデーター!A25</f>
        <v>24</v>
      </c>
      <c r="M33" s="3" t="str">
        <f>登録マスターデーター!B25</f>
        <v xml:space="preserve"> </v>
      </c>
      <c r="O33" s="3">
        <f>登録マスターデーター!A51</f>
        <v>50</v>
      </c>
      <c r="P33" s="3" t="str">
        <f>登録マスターデーター!B51</f>
        <v xml:space="preserve"> </v>
      </c>
      <c r="R33" s="44">
        <f>登録マスターデーター!A77</f>
        <v>76</v>
      </c>
      <c r="S33" s="44" t="str">
        <f>登録マスターデーター!B77</f>
        <v xml:space="preserve"> </v>
      </c>
    </row>
    <row r="34" spans="1:19" ht="20.100000000000001" customHeight="1">
      <c r="A34" s="231">
        <v>13</v>
      </c>
      <c r="B34" s="232" t="s">
        <v>80</v>
      </c>
      <c r="C34" s="234"/>
      <c r="D34" s="140" t="str">
        <f>IF(E34="","",VLOOKUP(E34,登録マスターデーター!$A$2:$AP$83,36,FALSE))</f>
        <v/>
      </c>
      <c r="E34" s="33"/>
      <c r="F34" s="138" t="str">
        <f>IF(E34="","",VLOOKUP(E34,登録マスターデーター!$A$2:$AP$83,2,FALSE))</f>
        <v/>
      </c>
      <c r="G34" s="139" t="str">
        <f>IF(E34="","",VLOOKUP(E34,登録マスターデーター!$A$2:$AP$83,13,FALSE))</f>
        <v/>
      </c>
      <c r="H34" s="139" t="str">
        <f>IF(E34="","",LOOKUP(E34,登録マスターデーター!$A$2:$B$83,登録マスターデーター!$V$2:$V$83)&amp;" "&amp;LOOKUP(E34,登録マスターデーター!$A$2:$B$83,登録マスターデーター!$W$2:$W$83))</f>
        <v/>
      </c>
      <c r="I34" s="143" t="str">
        <f>IF(E34=""," ",VLOOKUP(E34,登録マスターデーター!$A$2:$AP$83,26,FALSE))</f>
        <v xml:space="preserve"> </v>
      </c>
      <c r="J34" s="144" t="str">
        <f t="shared" si="0"/>
        <v/>
      </c>
      <c r="L34" s="3">
        <f>登録マスターデーター!A26</f>
        <v>25</v>
      </c>
      <c r="M34" s="3" t="str">
        <f>登録マスターデーター!B26</f>
        <v xml:space="preserve"> </v>
      </c>
      <c r="O34" s="3">
        <f>登録マスターデーター!A52</f>
        <v>51</v>
      </c>
      <c r="P34" s="3" t="str">
        <f>登録マスターデーター!B52</f>
        <v xml:space="preserve"> </v>
      </c>
      <c r="R34" s="44">
        <f>登録マスターデーター!A78</f>
        <v>77</v>
      </c>
      <c r="S34" s="44" t="str">
        <f>登録マスターデーター!B78</f>
        <v xml:space="preserve"> </v>
      </c>
    </row>
    <row r="35" spans="1:19" ht="20.100000000000001" customHeight="1" thickBot="1">
      <c r="A35" s="231"/>
      <c r="B35" s="233"/>
      <c r="C35" s="235"/>
      <c r="D35" s="142" t="str">
        <f>IF(E35="","",VLOOKUP(E35,登録マスターデーター!$A$2:$AP$83,36,FALSE))</f>
        <v/>
      </c>
      <c r="E35" s="58"/>
      <c r="F35" s="147" t="str">
        <f>IF(E35="","",VLOOKUP(E35,登録マスターデーター!$A$2:$AP$83,2,FALSE))</f>
        <v/>
      </c>
      <c r="G35" s="148" t="str">
        <f>IF(E35="","",VLOOKUP(E35,登録マスターデーター!$A$2:$AP$83,13,FALSE))</f>
        <v/>
      </c>
      <c r="H35" s="148" t="str">
        <f>IF(E35="","",LOOKUP(E35,登録マスターデーター!$A$2:$B$83,登録マスターデーター!$V$2:$V$83)&amp;" "&amp;LOOKUP(E35,登録マスターデーター!$A$2:$B$83,登録マスターデーター!$W$2:$W$83))</f>
        <v/>
      </c>
      <c r="I35" s="149" t="str">
        <f>IF(E35=""," ",VLOOKUP(E35,登録マスターデーター!$A$2:$AP$83,26,FALSE))</f>
        <v xml:space="preserve"> </v>
      </c>
      <c r="J35" s="150" t="str">
        <f t="shared" si="0"/>
        <v/>
      </c>
      <c r="L35" s="3">
        <f>登録マスターデーター!A27</f>
        <v>26</v>
      </c>
      <c r="M35" s="3" t="str">
        <f>登録マスターデーター!B27</f>
        <v xml:space="preserve"> </v>
      </c>
      <c r="O35" s="3">
        <f>登録マスターデーター!A53</f>
        <v>52</v>
      </c>
      <c r="P35" s="3" t="str">
        <f>登録マスターデーター!B53</f>
        <v xml:space="preserve"> </v>
      </c>
      <c r="R35" s="44">
        <f>登録マスターデーター!A79</f>
        <v>78</v>
      </c>
      <c r="S35" s="44" t="str">
        <f>登録マスターデーター!B79</f>
        <v xml:space="preserve"> </v>
      </c>
    </row>
    <row r="36" spans="1:19">
      <c r="I36" s="4"/>
    </row>
    <row r="37" spans="1:19" ht="7.5" customHeight="1"/>
    <row r="38" spans="1:19" ht="18" customHeight="1" thickBot="1">
      <c r="B38" s="243" t="s">
        <v>55</v>
      </c>
      <c r="C38" s="243"/>
      <c r="D38" s="243"/>
      <c r="E38" s="170" t="s">
        <v>229</v>
      </c>
      <c r="F38" s="246">
        <f>登録名簿!C3</f>
        <v>0</v>
      </c>
      <c r="G38" s="246"/>
      <c r="H38" s="20"/>
    </row>
    <row r="39" spans="1:19" ht="18" customHeight="1" thickBot="1">
      <c r="B39" s="243" t="s">
        <v>39</v>
      </c>
      <c r="C39" s="243"/>
      <c r="D39" s="243"/>
      <c r="E39" s="90"/>
      <c r="F39" s="21" t="str">
        <f>IF(E39="","",VLOOKUP(E39,登録マスターデーター!$A$2:$AP$83,2,FALSE))</f>
        <v/>
      </c>
      <c r="G39" s="21"/>
      <c r="H39" s="244" t="s">
        <v>56</v>
      </c>
      <c r="I39" s="239" t="s">
        <v>109</v>
      </c>
      <c r="J39" s="240"/>
    </row>
    <row r="40" spans="1:19" ht="18" customHeight="1" thickBot="1">
      <c r="B40" s="6" t="s">
        <v>40</v>
      </c>
      <c r="C40" s="243" t="str">
        <f>IF(E39="","",VLOOKUP(E39,登録マスターデーター!$A$2:$AP$83,28,FALSE))</f>
        <v/>
      </c>
      <c r="D40" s="243"/>
      <c r="F40" s="20" t="str">
        <f>IF(E39="","",VLOOKUP(E39,登録マスターデーター!$A$2:$AP$83,30,FALSE))</f>
        <v/>
      </c>
      <c r="G40" s="20"/>
      <c r="H40" s="245"/>
      <c r="I40" s="241"/>
      <c r="J40" s="242"/>
    </row>
    <row r="41" spans="1:19" ht="18" customHeight="1">
      <c r="B41" s="22" t="s">
        <v>57</v>
      </c>
      <c r="C41" s="22"/>
      <c r="D41" s="23" t="s">
        <v>58</v>
      </c>
      <c r="E41" s="23"/>
      <c r="F41" s="20" t="str">
        <f>IF(E39="","",VLOOKUP(E39,登録マスターデーター!$A$2:$AP$83,32,FALSE))</f>
        <v/>
      </c>
      <c r="G41" s="23" t="s">
        <v>81</v>
      </c>
      <c r="H41" s="20" t="str">
        <f>IF(E39="","",VLOOKUP(E39,登録マスターデーター!$A$2:$AP$83,33,FALSE))</f>
        <v/>
      </c>
    </row>
    <row r="42" spans="1:19" ht="15" customHeight="1">
      <c r="B42" s="42" t="s">
        <v>59</v>
      </c>
      <c r="C42" s="24"/>
      <c r="D42" s="6" t="s">
        <v>61</v>
      </c>
      <c r="E42" s="188" t="s">
        <v>253</v>
      </c>
      <c r="F42" s="5" t="s">
        <v>60</v>
      </c>
      <c r="G42" s="88"/>
      <c r="H42" s="11" t="str">
        <f t="shared" ref="H42:H47" si="1">"）　　　"</f>
        <v>）　　　</v>
      </c>
      <c r="I42" s="25">
        <f>2500*G42</f>
        <v>0</v>
      </c>
      <c r="J42" s="11" t="s">
        <v>41</v>
      </c>
    </row>
    <row r="43" spans="1:19" ht="15" customHeight="1">
      <c r="B43" s="42" t="s">
        <v>72</v>
      </c>
      <c r="C43" s="24"/>
      <c r="D43" s="6" t="s">
        <v>61</v>
      </c>
      <c r="E43" s="188" t="s">
        <v>253</v>
      </c>
      <c r="F43" s="5" t="s">
        <v>62</v>
      </c>
      <c r="G43" s="88"/>
      <c r="H43" s="11" t="str">
        <f t="shared" si="1"/>
        <v>）　　　</v>
      </c>
      <c r="I43" s="25">
        <f>1500*G43</f>
        <v>0</v>
      </c>
      <c r="J43" s="11" t="s">
        <v>41</v>
      </c>
    </row>
    <row r="44" spans="1:19" ht="15" customHeight="1">
      <c r="B44" s="43" t="s">
        <v>73</v>
      </c>
      <c r="D44" s="6" t="s">
        <v>61</v>
      </c>
      <c r="E44" s="188" t="s">
        <v>253</v>
      </c>
      <c r="F44" s="5" t="s">
        <v>77</v>
      </c>
      <c r="G44" s="88"/>
      <c r="H44" s="11" t="str">
        <f t="shared" si="1"/>
        <v>）　　　</v>
      </c>
      <c r="I44" s="25">
        <f>1000*G44</f>
        <v>0</v>
      </c>
      <c r="J44" s="11" t="s">
        <v>41</v>
      </c>
    </row>
    <row r="45" spans="1:19" ht="15" customHeight="1">
      <c r="B45" s="43" t="s">
        <v>74</v>
      </c>
      <c r="C45" s="24"/>
      <c r="D45" s="6" t="s">
        <v>61</v>
      </c>
      <c r="E45" s="188" t="s">
        <v>253</v>
      </c>
      <c r="F45" s="5" t="s">
        <v>78</v>
      </c>
      <c r="G45" s="88"/>
      <c r="H45" s="11" t="str">
        <f t="shared" si="1"/>
        <v>）　　　</v>
      </c>
      <c r="I45" s="25">
        <f>500*G45</f>
        <v>0</v>
      </c>
      <c r="J45" s="11" t="s">
        <v>41</v>
      </c>
    </row>
    <row r="46" spans="1:19" ht="15" customHeight="1">
      <c r="B46" s="43" t="s">
        <v>75</v>
      </c>
      <c r="C46" s="40"/>
      <c r="D46" s="6" t="s">
        <v>61</v>
      </c>
      <c r="E46" s="4" t="s">
        <v>254</v>
      </c>
      <c r="F46" s="38" t="s">
        <v>60</v>
      </c>
      <c r="G46" s="91"/>
      <c r="H46" s="8" t="str">
        <f t="shared" si="1"/>
        <v>）　　　</v>
      </c>
      <c r="I46" s="41">
        <f>2500*G46</f>
        <v>0</v>
      </c>
      <c r="J46" s="8" t="s">
        <v>41</v>
      </c>
    </row>
    <row r="47" spans="1:19" ht="15" customHeight="1" thickBot="1">
      <c r="B47" s="43" t="s">
        <v>76</v>
      </c>
      <c r="C47" s="37"/>
      <c r="D47" s="35" t="s">
        <v>61</v>
      </c>
      <c r="E47" s="35" t="s">
        <v>254</v>
      </c>
      <c r="F47" s="26" t="s">
        <v>79</v>
      </c>
      <c r="G47" s="89"/>
      <c r="H47" s="28" t="str">
        <f t="shared" si="1"/>
        <v>）　　　</v>
      </c>
      <c r="I47" s="27">
        <f>2000*G47</f>
        <v>0</v>
      </c>
      <c r="J47" s="28" t="s">
        <v>41</v>
      </c>
    </row>
    <row r="48" spans="1:19" ht="15" customHeight="1" thickTop="1">
      <c r="B48" s="29"/>
      <c r="C48" s="4"/>
      <c r="H48" s="32" t="s">
        <v>63</v>
      </c>
      <c r="I48" s="30">
        <f>SUM(I42:I47)</f>
        <v>0</v>
      </c>
      <c r="J48" s="31" t="s">
        <v>41</v>
      </c>
    </row>
    <row r="49" spans="2:10" ht="15.95" customHeight="1">
      <c r="B49" s="11" t="s">
        <v>64</v>
      </c>
      <c r="C49" s="11"/>
    </row>
    <row r="50" spans="2:10" ht="15.95" customHeight="1">
      <c r="B50" s="209" t="s">
        <v>65</v>
      </c>
      <c r="C50" s="209"/>
      <c r="D50" s="187"/>
      <c r="E50" s="187"/>
      <c r="F50" s="210"/>
      <c r="H50" s="32" t="s">
        <v>66</v>
      </c>
      <c r="I50" s="211"/>
      <c r="J50" s="20" t="s">
        <v>41</v>
      </c>
    </row>
  </sheetData>
  <sheetProtection password="E8CF" sheet="1" objects="1" scenarios="1" formatCells="0"/>
  <mergeCells count="47">
    <mergeCell ref="I39:J40"/>
    <mergeCell ref="B38:D38"/>
    <mergeCell ref="B39:D39"/>
    <mergeCell ref="H39:H40"/>
    <mergeCell ref="C40:D40"/>
    <mergeCell ref="F38:G38"/>
    <mergeCell ref="A1:J1"/>
    <mergeCell ref="B10:B11"/>
    <mergeCell ref="B12:B13"/>
    <mergeCell ref="B16:B17"/>
    <mergeCell ref="F2:J2"/>
    <mergeCell ref="A14:A15"/>
    <mergeCell ref="C14:C15"/>
    <mergeCell ref="C12:C13"/>
    <mergeCell ref="B14:B15"/>
    <mergeCell ref="C10:C11"/>
    <mergeCell ref="C16:C17"/>
    <mergeCell ref="A10:A11"/>
    <mergeCell ref="C20:C21"/>
    <mergeCell ref="C22:C23"/>
    <mergeCell ref="C18:C19"/>
    <mergeCell ref="B22:B23"/>
    <mergeCell ref="A22:A23"/>
    <mergeCell ref="A20:A21"/>
    <mergeCell ref="A12:A13"/>
    <mergeCell ref="A18:A19"/>
    <mergeCell ref="B18:B19"/>
    <mergeCell ref="B20:B21"/>
    <mergeCell ref="A16:A17"/>
    <mergeCell ref="A26:A27"/>
    <mergeCell ref="B26:B27"/>
    <mergeCell ref="A24:A25"/>
    <mergeCell ref="B24:B25"/>
    <mergeCell ref="C32:C33"/>
    <mergeCell ref="A28:A29"/>
    <mergeCell ref="B28:B29"/>
    <mergeCell ref="C28:C29"/>
    <mergeCell ref="C24:C25"/>
    <mergeCell ref="C26:C27"/>
    <mergeCell ref="B32:B33"/>
    <mergeCell ref="A34:A35"/>
    <mergeCell ref="B34:B35"/>
    <mergeCell ref="C34:C35"/>
    <mergeCell ref="A30:A31"/>
    <mergeCell ref="B30:B31"/>
    <mergeCell ref="C30:C31"/>
    <mergeCell ref="A32:A33"/>
  </mergeCells>
  <phoneticPr fontId="2"/>
  <dataValidations xWindow="158" yWindow="422" count="1">
    <dataValidation type="list" allowBlank="1" showInputMessage="1" promptTitle="種目選択" prompt="種目を選択" sqref="B10:B35">
      <formula1>"　,MDA,MDB,WDA,WDB,70MD,70WD,80MD,80WD,90MD,90WD,100MD,100WD,110MD,110WD,120MD,120WD,130MD,130WD,140MD,140WD,小WDA,小WDB,小WDC,小MDA,小MDB,小MDC,中MD,中WD,高MD,高WD,親A,親B,親C,70X,80X,90X,100X,110X,120X,130X,140X"</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V50"/>
  <sheetViews>
    <sheetView showZeros="0" workbookViewId="0">
      <selection sqref="A1:J1"/>
    </sheetView>
  </sheetViews>
  <sheetFormatPr defaultRowHeight="13.5"/>
  <cols>
    <col min="1" max="1" width="2.875" style="3" customWidth="1"/>
    <col min="2" max="2" width="12.25" style="6" customWidth="1"/>
    <col min="3" max="3" width="3.625" style="6" customWidth="1"/>
    <col min="4" max="4" width="5.625" style="6" customWidth="1"/>
    <col min="5" max="5" width="3" style="6" customWidth="1"/>
    <col min="6" max="6" width="16.875" style="11" customWidth="1"/>
    <col min="7" max="7" width="20.125" style="11" customWidth="1"/>
    <col min="8" max="8" width="21" style="11" customWidth="1"/>
    <col min="9" max="9" width="10.875" style="6" customWidth="1"/>
    <col min="10" max="10" width="7.125" style="6"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237" t="s">
        <v>228</v>
      </c>
      <c r="B1" s="237"/>
      <c r="C1" s="237"/>
      <c r="D1" s="237"/>
      <c r="E1" s="237"/>
      <c r="F1" s="237"/>
      <c r="G1" s="237"/>
      <c r="H1" s="237"/>
      <c r="I1" s="237"/>
      <c r="J1" s="237"/>
    </row>
    <row r="2" spans="1:22">
      <c r="D2" s="10"/>
      <c r="E2" s="10"/>
      <c r="F2" s="238" t="s">
        <v>69</v>
      </c>
      <c r="G2" s="238"/>
      <c r="H2" s="238"/>
      <c r="I2" s="238"/>
      <c r="J2" s="238"/>
    </row>
    <row r="3" spans="1:22" ht="12.95" customHeight="1">
      <c r="B3" s="9" t="s">
        <v>42</v>
      </c>
      <c r="C3" s="9"/>
      <c r="D3" s="10"/>
      <c r="E3" s="10"/>
      <c r="G3" s="12"/>
    </row>
    <row r="4" spans="1:22" ht="12.95" customHeight="1">
      <c r="B4" s="13" t="s">
        <v>43</v>
      </c>
      <c r="C4" s="13"/>
      <c r="D4" s="10"/>
      <c r="E4" s="10"/>
      <c r="F4" s="9"/>
      <c r="G4" s="14"/>
      <c r="H4" s="14"/>
      <c r="I4" s="14"/>
      <c r="J4" s="14"/>
    </row>
    <row r="5" spans="1:22" ht="12.95" customHeight="1">
      <c r="B5" s="13" t="s">
        <v>44</v>
      </c>
      <c r="C5" s="13"/>
      <c r="D5" s="10"/>
      <c r="E5" s="10"/>
      <c r="F5" s="9"/>
      <c r="G5" s="14"/>
      <c r="H5" s="14"/>
      <c r="I5" s="14"/>
      <c r="J5" s="14"/>
    </row>
    <row r="6" spans="1:22" ht="12.95" customHeight="1">
      <c r="B6" s="13" t="s">
        <v>45</v>
      </c>
      <c r="C6" s="13"/>
      <c r="D6" s="10"/>
      <c r="E6" s="10"/>
      <c r="F6" s="9"/>
      <c r="G6" s="9"/>
      <c r="H6" s="9"/>
    </row>
    <row r="7" spans="1:22" ht="12.95" customHeight="1">
      <c r="B7" s="13" t="s">
        <v>70</v>
      </c>
      <c r="C7" s="13"/>
      <c r="D7" s="10"/>
      <c r="E7" s="10"/>
      <c r="F7" s="9"/>
      <c r="G7" s="9"/>
      <c r="H7" s="15" t="s">
        <v>46</v>
      </c>
      <c r="I7" s="39">
        <f>登録名簿!K3</f>
        <v>42461</v>
      </c>
    </row>
    <row r="8" spans="1:22" ht="30" customHeight="1" thickBot="1">
      <c r="B8" s="16"/>
      <c r="C8" s="16"/>
      <c r="D8" s="7"/>
      <c r="E8" s="7"/>
      <c r="F8" s="16"/>
      <c r="G8" s="16"/>
      <c r="H8" s="17" t="s">
        <v>47</v>
      </c>
      <c r="I8" s="18" t="s">
        <v>67</v>
      </c>
      <c r="K8" s="19" t="s">
        <v>48</v>
      </c>
    </row>
    <row r="9" spans="1:22" ht="24.95" customHeight="1">
      <c r="B9" s="52" t="s">
        <v>49</v>
      </c>
      <c r="C9" s="59" t="s">
        <v>68</v>
      </c>
      <c r="D9" s="53" t="s">
        <v>50</v>
      </c>
      <c r="E9" s="169" t="s">
        <v>229</v>
      </c>
      <c r="F9" s="54" t="s">
        <v>51</v>
      </c>
      <c r="G9" s="54" t="s">
        <v>71</v>
      </c>
      <c r="H9" s="55" t="s">
        <v>54</v>
      </c>
      <c r="I9" s="56" t="s">
        <v>52</v>
      </c>
      <c r="J9" s="57" t="s">
        <v>53</v>
      </c>
      <c r="L9" s="168" t="s">
        <v>230</v>
      </c>
      <c r="S9" s="3" t="str">
        <f>登録マスターデーター!B64</f>
        <v xml:space="preserve"> </v>
      </c>
    </row>
    <row r="10" spans="1:22" ht="20.100000000000001" customHeight="1">
      <c r="A10" s="231">
        <v>14</v>
      </c>
      <c r="B10" s="232"/>
      <c r="C10" s="234"/>
      <c r="D10" s="140" t="str">
        <f>IF(E10="","",VLOOKUP(E10,登録マスターデーター!$A$2:$AP$83,36,FALSE))</f>
        <v/>
      </c>
      <c r="E10" s="33"/>
      <c r="F10" s="138" t="str">
        <f>IF(E10="","",VLOOKUP(E10,登録マスターデーター!$A$2:$AP$83,2,FALSE))</f>
        <v/>
      </c>
      <c r="G10" s="139" t="str">
        <f>IF(E10="","",VLOOKUP(E10,登録マスターデーター!$A$2:$AP$83,13,FALSE))</f>
        <v/>
      </c>
      <c r="H10" s="139" t="str">
        <f>IF(E10="","",LOOKUP(E10,登録マスターデーター!$A$2:$B$83,登録マスターデーター!$V$2:$V$83)&amp;" "&amp;LOOKUP(E10,登録マスターデーター!$A$2:$B$83,登録マスターデーター!$W$2:$W$83))</f>
        <v/>
      </c>
      <c r="I10" s="143" t="str">
        <f>IF(E10=""," ",VLOOKUP(E10,登録マスターデーター!$A$2:$AP$83,26,FALSE))</f>
        <v xml:space="preserve"> </v>
      </c>
      <c r="J10" s="144" t="str">
        <f>IF(I10=" ","",DATEDIF(I10,$I$7,"Y")&amp;"歳")</f>
        <v/>
      </c>
      <c r="L10" s="3">
        <f>登録マスターデーター!A2</f>
        <v>1</v>
      </c>
      <c r="M10" s="3" t="str">
        <f>登録マスターデーター!B2</f>
        <v xml:space="preserve"> </v>
      </c>
      <c r="O10" s="3">
        <f>登録マスターデーター!A28</f>
        <v>27</v>
      </c>
      <c r="P10" s="3" t="str">
        <f>登録マスターデーター!B28</f>
        <v xml:space="preserve"> </v>
      </c>
      <c r="R10" s="3">
        <f>登録マスターデーター!A54</f>
        <v>53</v>
      </c>
      <c r="S10" s="3" t="str">
        <f>登録マスターデーター!B54</f>
        <v xml:space="preserve"> </v>
      </c>
      <c r="U10" s="44">
        <f>登録マスターデーター!A80</f>
        <v>79</v>
      </c>
      <c r="V10" s="44" t="str">
        <f>登録マスターデーター!B80</f>
        <v xml:space="preserve"> </v>
      </c>
    </row>
    <row r="11" spans="1:22" ht="20.100000000000001" customHeight="1">
      <c r="A11" s="231"/>
      <c r="B11" s="232"/>
      <c r="C11" s="236"/>
      <c r="D11" s="137" t="str">
        <f>IF(E11="","",VLOOKUP(E11,登録マスターデーター!$A$2:$AP$83,36,FALSE))</f>
        <v/>
      </c>
      <c r="E11" s="36"/>
      <c r="F11" s="135" t="str">
        <f>IF(E11="","",VLOOKUP(E11,登録マスターデーター!$A$2:$AP$83,2,FALSE))</f>
        <v/>
      </c>
      <c r="G11" s="136" t="str">
        <f>IF(E11="","",VLOOKUP(E11,登録マスターデーター!$A$2:$AP$83,13,FALSE))</f>
        <v/>
      </c>
      <c r="H11" s="136" t="str">
        <f>IF(E11="","",LOOKUP(E11,登録マスターデーター!$A$2:$B$83,登録マスターデーター!$V$2:$V$83)&amp;" "&amp;LOOKUP(E11,登録マスターデーター!$A$2:$B$83,登録マスターデーター!$W$2:$W$83))</f>
        <v/>
      </c>
      <c r="I11" s="145" t="str">
        <f>IF(E11=""," ",VLOOKUP(E11,登録マスターデーター!$A$2:$AP$83,26,FALSE))</f>
        <v xml:space="preserve"> </v>
      </c>
      <c r="J11" s="146" t="str">
        <f>IF(I11=" ","",DATEDIF(I11,$I$7,"Y")&amp;"歳")</f>
        <v/>
      </c>
      <c r="L11" s="3">
        <f>登録マスターデーター!A3</f>
        <v>2</v>
      </c>
      <c r="M11" s="3" t="str">
        <f>登録マスターデーター!B3</f>
        <v xml:space="preserve"> </v>
      </c>
      <c r="O11" s="3">
        <f>登録マスターデーター!A29</f>
        <v>28</v>
      </c>
      <c r="P11" s="3" t="str">
        <f>登録マスターデーター!B29</f>
        <v xml:space="preserve"> </v>
      </c>
      <c r="R11" s="3">
        <f>登録マスターデーター!A55</f>
        <v>54</v>
      </c>
      <c r="S11" s="3" t="str">
        <f>登録マスターデーター!B55</f>
        <v xml:space="preserve"> </v>
      </c>
      <c r="U11" s="44">
        <f>登録マスターデーター!A81</f>
        <v>80</v>
      </c>
      <c r="V11" s="44" t="str">
        <f>登録マスターデーター!B81</f>
        <v xml:space="preserve"> </v>
      </c>
    </row>
    <row r="12" spans="1:22" ht="20.100000000000001" customHeight="1">
      <c r="A12" s="231">
        <v>15</v>
      </c>
      <c r="B12" s="232"/>
      <c r="C12" s="234"/>
      <c r="D12" s="140" t="str">
        <f>IF(E12="","",VLOOKUP(E12,登録マスターデーター!$A$2:$AP$83,36,FALSE))</f>
        <v/>
      </c>
      <c r="E12" s="33"/>
      <c r="F12" s="138" t="str">
        <f>IF(E12="","",VLOOKUP(E12,登録マスターデーター!$A$2:$AP$83,2,FALSE))</f>
        <v/>
      </c>
      <c r="G12" s="139" t="str">
        <f>IF(E12="","",VLOOKUP(E12,登録マスターデーター!$A$2:$AP$83,13,FALSE))</f>
        <v/>
      </c>
      <c r="H12" s="139" t="str">
        <f>IF(E12="","",LOOKUP(E12,登録マスターデーター!$A$2:$B$83,登録マスターデーター!$V$2:$V$83)&amp;" "&amp;LOOKUP(E12,登録マスターデーター!$A$2:$B$83,登録マスターデーター!$W$2:$W$83))</f>
        <v/>
      </c>
      <c r="I12" s="143" t="str">
        <f>IF(E12=""," ",VLOOKUP(E12,登録マスターデーター!$A$2:$AP$83,26,FALSE))</f>
        <v xml:space="preserve"> </v>
      </c>
      <c r="J12" s="144" t="str">
        <f t="shared" ref="J12:J35" si="0">IF(I12=" ","",DATEDIF(I12,$I$7,"Y")&amp;"歳")</f>
        <v/>
      </c>
      <c r="L12" s="3">
        <f>登録マスターデーター!A4</f>
        <v>3</v>
      </c>
      <c r="M12" s="3" t="str">
        <f>登録マスターデーター!B4</f>
        <v xml:space="preserve"> </v>
      </c>
      <c r="O12" s="3">
        <f>登録マスターデーター!A30</f>
        <v>29</v>
      </c>
      <c r="P12" s="3" t="str">
        <f>登録マスターデーター!B30</f>
        <v xml:space="preserve"> </v>
      </c>
      <c r="R12" s="3">
        <f>登録マスターデーター!A56</f>
        <v>55</v>
      </c>
      <c r="S12" s="3" t="str">
        <f>登録マスターデーター!B56</f>
        <v xml:space="preserve"> </v>
      </c>
      <c r="U12" s="44">
        <f>登録マスターデーター!A82</f>
        <v>81</v>
      </c>
      <c r="V12" s="44" t="str">
        <f>登録マスターデーター!B82</f>
        <v xml:space="preserve"> </v>
      </c>
    </row>
    <row r="13" spans="1:22" ht="20.100000000000001" customHeight="1">
      <c r="A13" s="231"/>
      <c r="B13" s="232"/>
      <c r="C13" s="236"/>
      <c r="D13" s="137" t="str">
        <f>IF(E13="","",VLOOKUP(E13,登録マスターデーター!$A$2:$AP$83,36,FALSE))</f>
        <v/>
      </c>
      <c r="E13" s="36"/>
      <c r="F13" s="135" t="str">
        <f>IF(E13="","",VLOOKUP(E13,登録マスターデーター!$A$2:$AP$83,2,FALSE))</f>
        <v/>
      </c>
      <c r="G13" s="136" t="str">
        <f>IF(E13="","",VLOOKUP(E13,登録マスターデーター!$A$2:$AP$83,13,FALSE))</f>
        <v/>
      </c>
      <c r="H13" s="136" t="str">
        <f>IF(E13="","",LOOKUP(E13,登録マスターデーター!$A$2:$B$83,登録マスターデーター!$V$2:$V$83)&amp;" "&amp;LOOKUP(E13,登録マスターデーター!$A$2:$B$83,登録マスターデーター!$W$2:$W$83))</f>
        <v/>
      </c>
      <c r="I13" s="145" t="str">
        <f>IF(E13=""," ",VLOOKUP(E13,登録マスターデーター!$A$2:$AP$83,26,FALSE))</f>
        <v xml:space="preserve"> </v>
      </c>
      <c r="J13" s="146" t="str">
        <f t="shared" si="0"/>
        <v/>
      </c>
      <c r="L13" s="3">
        <f>登録マスターデーター!A5</f>
        <v>4</v>
      </c>
      <c r="M13" s="3" t="str">
        <f>登録マスターデーター!B5</f>
        <v xml:space="preserve"> </v>
      </c>
      <c r="O13" s="3">
        <f>登録マスターデーター!A31</f>
        <v>30</v>
      </c>
      <c r="P13" s="3" t="str">
        <f>登録マスターデーター!B31</f>
        <v xml:space="preserve"> </v>
      </c>
      <c r="R13" s="3">
        <f>登録マスターデーター!A57</f>
        <v>56</v>
      </c>
      <c r="S13" s="3" t="str">
        <f>登録マスターデーター!B57</f>
        <v xml:space="preserve"> </v>
      </c>
      <c r="U13" s="44">
        <f>登録マスターデーター!A83</f>
        <v>82</v>
      </c>
      <c r="V13" s="44" t="str">
        <f>登録マスターデーター!B83</f>
        <v xml:space="preserve"> </v>
      </c>
    </row>
    <row r="14" spans="1:22" ht="20.100000000000001" customHeight="1">
      <c r="A14" s="231">
        <v>16</v>
      </c>
      <c r="B14" s="232"/>
      <c r="C14" s="234"/>
      <c r="D14" s="140" t="str">
        <f>IF(E14="","",VLOOKUP(E14,登録マスターデーター!$A$2:$AP$83,36,FALSE))</f>
        <v/>
      </c>
      <c r="E14" s="33"/>
      <c r="F14" s="138" t="str">
        <f>IF(E14="","",VLOOKUP(E14,登録マスターデーター!$A$2:$AP$83,2,FALSE))</f>
        <v/>
      </c>
      <c r="G14" s="139" t="str">
        <f>IF(E14="","",VLOOKUP(E14,登録マスターデーター!$A$2:$AP$83,13,FALSE))</f>
        <v/>
      </c>
      <c r="H14" s="139" t="str">
        <f>IF(E14="","",LOOKUP(E14,登録マスターデーター!$A$2:$B$83,登録マスターデーター!$V$2:$V$83)&amp;" "&amp;LOOKUP(E14,登録マスターデーター!$A$2:$B$83,登録マスターデーター!$W$2:$W$83))</f>
        <v/>
      </c>
      <c r="I14" s="143" t="str">
        <f>IF(E14=""," ",VLOOKUP(E14,登録マスターデーター!$A$2:$AP$83,26,FALSE))</f>
        <v xml:space="preserve"> </v>
      </c>
      <c r="J14" s="144" t="str">
        <f t="shared" si="0"/>
        <v/>
      </c>
      <c r="L14" s="3">
        <f>登録マスターデーター!A6</f>
        <v>5</v>
      </c>
      <c r="M14" s="3" t="str">
        <f>登録マスターデーター!B6</f>
        <v xml:space="preserve"> </v>
      </c>
      <c r="O14" s="3">
        <f>登録マスターデーター!A32</f>
        <v>31</v>
      </c>
      <c r="P14" s="3" t="str">
        <f>登録マスターデーター!B32</f>
        <v xml:space="preserve"> </v>
      </c>
      <c r="R14" s="3">
        <f>登録マスターデーター!A58</f>
        <v>57</v>
      </c>
      <c r="S14" s="3" t="str">
        <f>登録マスターデーター!B58</f>
        <v xml:space="preserve"> </v>
      </c>
      <c r="U14" s="44">
        <f>登録マスターデーター!A84</f>
        <v>83</v>
      </c>
      <c r="V14" s="44" t="str">
        <f>登録マスターデーター!B84</f>
        <v xml:space="preserve"> </v>
      </c>
    </row>
    <row r="15" spans="1:22" ht="20.100000000000001" customHeight="1">
      <c r="A15" s="231"/>
      <c r="B15" s="232"/>
      <c r="C15" s="236"/>
      <c r="D15" s="137" t="str">
        <f>IF(E15="","",VLOOKUP(E15,登録マスターデーター!$A$2:$AP$83,36,FALSE))</f>
        <v/>
      </c>
      <c r="E15" s="36"/>
      <c r="F15" s="135" t="str">
        <f>IF(E15="","",VLOOKUP(E15,登録マスターデーター!$A$2:$AP$83,2,FALSE))</f>
        <v/>
      </c>
      <c r="G15" s="136" t="str">
        <f>IF(E15="","",VLOOKUP(E15,登録マスターデーター!$A$2:$AP$83,13,FALSE))</f>
        <v/>
      </c>
      <c r="H15" s="136" t="str">
        <f>IF(E15="","",LOOKUP(E15,登録マスターデーター!$A$2:$B$83,登録マスターデーター!$V$2:$V$83)&amp;" "&amp;LOOKUP(E15,登録マスターデーター!$A$2:$B$83,登録マスターデーター!$W$2:$W$83))</f>
        <v/>
      </c>
      <c r="I15" s="145" t="str">
        <f>IF(E15=""," ",VLOOKUP(E15,登録マスターデーター!$A$2:$AP$83,26,FALSE))</f>
        <v xml:space="preserve"> </v>
      </c>
      <c r="J15" s="146" t="str">
        <f t="shared" si="0"/>
        <v/>
      </c>
      <c r="L15" s="3">
        <f>登録マスターデーター!A7</f>
        <v>6</v>
      </c>
      <c r="M15" s="3" t="str">
        <f>登録マスターデーター!B7</f>
        <v xml:space="preserve"> </v>
      </c>
      <c r="O15" s="3">
        <f>登録マスターデーター!A33</f>
        <v>32</v>
      </c>
      <c r="P15" s="3" t="str">
        <f>登録マスターデーター!B33</f>
        <v xml:space="preserve"> </v>
      </c>
      <c r="R15" s="3">
        <f>登録マスターデーター!A59</f>
        <v>58</v>
      </c>
      <c r="S15" s="3" t="str">
        <f>登録マスターデーター!B59</f>
        <v xml:space="preserve"> </v>
      </c>
      <c r="U15" s="44">
        <f>登録マスターデーター!A85</f>
        <v>84</v>
      </c>
      <c r="V15" s="44" t="str">
        <f>登録マスターデーター!B85</f>
        <v xml:space="preserve"> </v>
      </c>
    </row>
    <row r="16" spans="1:22" ht="20.100000000000001" customHeight="1">
      <c r="A16" s="231">
        <v>17</v>
      </c>
      <c r="B16" s="232"/>
      <c r="C16" s="234"/>
      <c r="D16" s="140" t="str">
        <f>IF(E16="","",VLOOKUP(E16,登録マスターデーター!$A$2:$AP$83,36,FALSE))</f>
        <v/>
      </c>
      <c r="E16" s="33"/>
      <c r="F16" s="138" t="str">
        <f>IF(E16="","",VLOOKUP(E16,登録マスターデーター!$A$2:$AP$83,2,FALSE))</f>
        <v/>
      </c>
      <c r="G16" s="139" t="str">
        <f>IF(E16="","",VLOOKUP(E16,登録マスターデーター!$A$2:$AP$83,13,FALSE))</f>
        <v/>
      </c>
      <c r="H16" s="139" t="str">
        <f>IF(E16="","",LOOKUP(E16,登録マスターデーター!$A$2:$B$83,登録マスターデーター!$V$2:$V$83)&amp;" "&amp;LOOKUP(E16,登録マスターデーター!$A$2:$B$83,登録マスターデーター!$W$2:$W$83))</f>
        <v/>
      </c>
      <c r="I16" s="143" t="str">
        <f>IF(E16=""," ",VLOOKUP(E16,登録マスターデーター!$A$2:$AP$83,26,FALSE))</f>
        <v xml:space="preserve"> </v>
      </c>
      <c r="J16" s="144" t="str">
        <f t="shared" si="0"/>
        <v/>
      </c>
      <c r="L16" s="3">
        <f>登録マスターデーター!A8</f>
        <v>7</v>
      </c>
      <c r="M16" s="3" t="str">
        <f>登録マスターデーター!B8</f>
        <v xml:space="preserve"> </v>
      </c>
      <c r="O16" s="3">
        <f>登録マスターデーター!A34</f>
        <v>33</v>
      </c>
      <c r="P16" s="3" t="str">
        <f>登録マスターデーター!B34</f>
        <v xml:space="preserve"> </v>
      </c>
      <c r="R16" s="3">
        <f>登録マスターデーター!A60</f>
        <v>59</v>
      </c>
      <c r="S16" s="3" t="str">
        <f>登録マスターデーター!B60</f>
        <v xml:space="preserve"> </v>
      </c>
      <c r="U16" s="44">
        <f>登録マスターデーター!A86</f>
        <v>85</v>
      </c>
      <c r="V16" s="44" t="str">
        <f>登録マスターデーター!B86</f>
        <v xml:space="preserve"> </v>
      </c>
    </row>
    <row r="17" spans="1:22" ht="20.100000000000001" customHeight="1">
      <c r="A17" s="231"/>
      <c r="B17" s="232"/>
      <c r="C17" s="236"/>
      <c r="D17" s="137" t="str">
        <f>IF(E17="","",VLOOKUP(E17,登録マスターデーター!$A$2:$AP$83,36,FALSE))</f>
        <v/>
      </c>
      <c r="E17" s="36"/>
      <c r="F17" s="135" t="str">
        <f>IF(E17="","",VLOOKUP(E17,登録マスターデーター!$A$2:$AP$83,2,FALSE))</f>
        <v/>
      </c>
      <c r="G17" s="136" t="str">
        <f>IF(E17="","",VLOOKUP(E17,登録マスターデーター!$A$2:$AP$83,13,FALSE))</f>
        <v/>
      </c>
      <c r="H17" s="136" t="str">
        <f>IF(E17="","",LOOKUP(E17,登録マスターデーター!$A$2:$B$83,登録マスターデーター!$V$2:$V$83)&amp;" "&amp;LOOKUP(E17,登録マスターデーター!$A$2:$B$83,登録マスターデーター!$W$2:$W$83))</f>
        <v/>
      </c>
      <c r="I17" s="145" t="str">
        <f>IF(E17=""," ",VLOOKUP(E17,登録マスターデーター!$A$2:$AP$83,26,FALSE))</f>
        <v xml:space="preserve"> </v>
      </c>
      <c r="J17" s="146" t="str">
        <f t="shared" si="0"/>
        <v/>
      </c>
      <c r="L17" s="3">
        <f>登録マスターデーター!A9</f>
        <v>8</v>
      </c>
      <c r="M17" s="3" t="str">
        <f>登録マスターデーター!B9</f>
        <v xml:space="preserve"> </v>
      </c>
      <c r="O17" s="3">
        <f>登録マスターデーター!A35</f>
        <v>34</v>
      </c>
      <c r="P17" s="3" t="str">
        <f>登録マスターデーター!B35</f>
        <v xml:space="preserve"> </v>
      </c>
      <c r="R17" s="3">
        <f>登録マスターデーター!A61</f>
        <v>60</v>
      </c>
      <c r="S17" s="3" t="str">
        <f>登録マスターデーター!B61</f>
        <v xml:space="preserve"> </v>
      </c>
      <c r="U17" s="44">
        <f>登録マスターデーター!A87</f>
        <v>86</v>
      </c>
      <c r="V17" s="44" t="str">
        <f>登録マスターデーター!B87</f>
        <v xml:space="preserve"> </v>
      </c>
    </row>
    <row r="18" spans="1:22" ht="20.100000000000001" customHeight="1">
      <c r="A18" s="231">
        <v>18</v>
      </c>
      <c r="B18" s="232"/>
      <c r="C18" s="234"/>
      <c r="D18" s="140" t="str">
        <f>IF(E18="","",VLOOKUP(E18,登録マスターデーター!$A$2:$AP$83,36,FALSE))</f>
        <v/>
      </c>
      <c r="E18" s="33"/>
      <c r="F18" s="138" t="str">
        <f>IF(E18="","",VLOOKUP(E18,登録マスターデーター!$A$2:$AP$83,2,FALSE))</f>
        <v/>
      </c>
      <c r="G18" s="139" t="str">
        <f>IF(E18="","",VLOOKUP(E18,登録マスターデーター!$A$2:$AP$83,13,FALSE))</f>
        <v/>
      </c>
      <c r="H18" s="139" t="str">
        <f>IF(E18="","",LOOKUP(E18,登録マスターデーター!$A$2:$B$83,登録マスターデーター!$V$2:$V$83)&amp;" "&amp;LOOKUP(E18,登録マスターデーター!$A$2:$B$83,登録マスターデーター!$W$2:$W$83))</f>
        <v/>
      </c>
      <c r="I18" s="143" t="str">
        <f>IF(E18=""," ",VLOOKUP(E18,登録マスターデーター!$A$2:$AP$83,26,FALSE))</f>
        <v xml:space="preserve"> </v>
      </c>
      <c r="J18" s="144" t="str">
        <f t="shared" si="0"/>
        <v/>
      </c>
      <c r="L18" s="3">
        <f>登録マスターデーター!A10</f>
        <v>9</v>
      </c>
      <c r="M18" s="3" t="str">
        <f>登録マスターデーター!B10</f>
        <v xml:space="preserve"> </v>
      </c>
      <c r="O18" s="3">
        <f>登録マスターデーター!A36</f>
        <v>35</v>
      </c>
      <c r="P18" s="3" t="str">
        <f>登録マスターデーター!B36</f>
        <v xml:space="preserve"> </v>
      </c>
      <c r="R18" s="3">
        <f>登録マスターデーター!A62</f>
        <v>61</v>
      </c>
      <c r="S18" s="3" t="str">
        <f>登録マスターデーター!B62</f>
        <v xml:space="preserve"> </v>
      </c>
      <c r="U18" s="44">
        <f>登録マスターデーター!A88</f>
        <v>87</v>
      </c>
      <c r="V18" s="44" t="str">
        <f>登録マスターデーター!B88</f>
        <v xml:space="preserve"> </v>
      </c>
    </row>
    <row r="19" spans="1:22" ht="20.100000000000001" customHeight="1">
      <c r="A19" s="231"/>
      <c r="B19" s="232"/>
      <c r="C19" s="236"/>
      <c r="D19" s="137" t="str">
        <f>IF(E19="","",VLOOKUP(E19,登録マスターデーター!$A$2:$AP$83,36,FALSE))</f>
        <v/>
      </c>
      <c r="E19" s="36"/>
      <c r="F19" s="135" t="str">
        <f>IF(E19="","",VLOOKUP(E19,登録マスターデーター!$A$2:$AP$83,2,FALSE))</f>
        <v/>
      </c>
      <c r="G19" s="136" t="str">
        <f>IF(E19="","",VLOOKUP(E19,登録マスターデーター!$A$2:$AP$83,13,FALSE))</f>
        <v/>
      </c>
      <c r="H19" s="136" t="str">
        <f>IF(E19="","",LOOKUP(E19,登録マスターデーター!$A$2:$B$83,登録マスターデーター!$V$2:$V$83)&amp;" "&amp;LOOKUP(E19,登録マスターデーター!$A$2:$B$83,登録マスターデーター!$W$2:$W$83))</f>
        <v/>
      </c>
      <c r="I19" s="145" t="str">
        <f>IF(E19=""," ",VLOOKUP(E19,登録マスターデーター!$A$2:$AP$83,26,FALSE))</f>
        <v xml:space="preserve"> </v>
      </c>
      <c r="J19" s="146" t="str">
        <f t="shared" si="0"/>
        <v/>
      </c>
      <c r="L19" s="3">
        <f>登録マスターデーター!A11</f>
        <v>10</v>
      </c>
      <c r="M19" s="3" t="str">
        <f>登録マスターデーター!B11</f>
        <v xml:space="preserve"> </v>
      </c>
      <c r="O19" s="3">
        <f>登録マスターデーター!A37</f>
        <v>36</v>
      </c>
      <c r="P19" s="3" t="str">
        <f>登録マスターデーター!B37</f>
        <v xml:space="preserve"> </v>
      </c>
      <c r="R19" s="3">
        <f>登録マスターデーター!A63</f>
        <v>62</v>
      </c>
      <c r="S19" s="3" t="str">
        <f>登録マスターデーター!B63</f>
        <v xml:space="preserve"> </v>
      </c>
      <c r="U19" s="44">
        <f>登録マスターデーター!A89</f>
        <v>88</v>
      </c>
      <c r="V19" s="44" t="str">
        <f>登録マスターデーター!B89</f>
        <v xml:space="preserve"> </v>
      </c>
    </row>
    <row r="20" spans="1:22" ht="20.100000000000001" customHeight="1">
      <c r="A20" s="231">
        <v>19</v>
      </c>
      <c r="B20" s="232"/>
      <c r="C20" s="234"/>
      <c r="D20" s="140" t="str">
        <f>IF(E20="","",VLOOKUP(E20,登録マスターデーター!$A$2:$AP$83,36,FALSE))</f>
        <v/>
      </c>
      <c r="E20" s="33"/>
      <c r="F20" s="138" t="str">
        <f>IF(E20="","",VLOOKUP(E20,登録マスターデーター!$A$2:$AP$83,2,FALSE))</f>
        <v/>
      </c>
      <c r="G20" s="139" t="str">
        <f>IF(E20="","",VLOOKUP(E20,登録マスターデーター!$A$2:$AP$83,13,FALSE))</f>
        <v/>
      </c>
      <c r="H20" s="139" t="str">
        <f>IF(E20="","",LOOKUP(E20,登録マスターデーター!$A$2:$B$83,登録マスターデーター!$V$2:$V$83)&amp;" "&amp;LOOKUP(E20,登録マスターデーター!$A$2:$B$83,登録マスターデーター!$W$2:$W$83))</f>
        <v/>
      </c>
      <c r="I20" s="143" t="str">
        <f>IF(E20=""," ",VLOOKUP(E20,登録マスターデーター!$A$2:$AP$83,26,FALSE))</f>
        <v xml:space="preserve"> </v>
      </c>
      <c r="J20" s="144" t="str">
        <f t="shared" si="0"/>
        <v/>
      </c>
      <c r="L20" s="3">
        <f>登録マスターデーター!A12</f>
        <v>11</v>
      </c>
      <c r="M20" s="3" t="str">
        <f>登録マスターデーター!B12</f>
        <v xml:space="preserve"> </v>
      </c>
      <c r="O20" s="3">
        <f>登録マスターデーター!A38</f>
        <v>37</v>
      </c>
      <c r="P20" s="3" t="str">
        <f>登録マスターデーター!B38</f>
        <v xml:space="preserve"> </v>
      </c>
      <c r="R20" s="3">
        <f>登録マスターデーター!A64</f>
        <v>63</v>
      </c>
      <c r="S20" s="3" t="str">
        <f>登録マスターデーター!B64</f>
        <v xml:space="preserve"> </v>
      </c>
      <c r="U20" s="44">
        <f>登録マスターデーター!A90</f>
        <v>89</v>
      </c>
      <c r="V20" s="44" t="str">
        <f>登録マスターデーター!B90</f>
        <v xml:space="preserve"> </v>
      </c>
    </row>
    <row r="21" spans="1:22" ht="20.100000000000001" customHeight="1">
      <c r="A21" s="231"/>
      <c r="B21" s="232"/>
      <c r="C21" s="236"/>
      <c r="D21" s="137" t="str">
        <f>IF(E21="","",VLOOKUP(E21,登録マスターデーター!$A$2:$AP$83,36,FALSE))</f>
        <v/>
      </c>
      <c r="E21" s="36"/>
      <c r="F21" s="135" t="str">
        <f>IF(E21="","",VLOOKUP(E21,登録マスターデーター!$A$2:$AP$83,2,FALSE))</f>
        <v/>
      </c>
      <c r="G21" s="136" t="str">
        <f>IF(E21="","",VLOOKUP(E21,登録マスターデーター!$A$2:$AP$83,13,FALSE))</f>
        <v/>
      </c>
      <c r="H21" s="136" t="str">
        <f>IF(E21="","",LOOKUP(E21,登録マスターデーター!$A$2:$B$83,登録マスターデーター!$V$2:$V$83)&amp;" "&amp;LOOKUP(E21,登録マスターデーター!$A$2:$B$83,登録マスターデーター!$W$2:$W$83))</f>
        <v/>
      </c>
      <c r="I21" s="145" t="str">
        <f>IF(E21=""," ",VLOOKUP(E21,登録マスターデーター!$A$2:$AP$83,26,FALSE))</f>
        <v xml:space="preserve"> </v>
      </c>
      <c r="J21" s="146" t="str">
        <f t="shared" si="0"/>
        <v/>
      </c>
      <c r="L21" s="3">
        <f>登録マスターデーター!A13</f>
        <v>12</v>
      </c>
      <c r="M21" s="3" t="str">
        <f>登録マスターデーター!B13</f>
        <v xml:space="preserve"> </v>
      </c>
      <c r="O21" s="3">
        <f>登録マスターデーター!A39</f>
        <v>38</v>
      </c>
      <c r="P21" s="3" t="str">
        <f>登録マスターデーター!B39</f>
        <v xml:space="preserve"> </v>
      </c>
      <c r="R21" s="3">
        <f>登録マスターデーター!A65</f>
        <v>64</v>
      </c>
      <c r="S21" s="3" t="str">
        <f>登録マスターデーター!B65</f>
        <v xml:space="preserve"> </v>
      </c>
      <c r="U21" s="44">
        <f>登録マスターデーター!A91</f>
        <v>90</v>
      </c>
      <c r="V21" s="44" t="str">
        <f>登録マスターデーター!B91</f>
        <v xml:space="preserve"> </v>
      </c>
    </row>
    <row r="22" spans="1:22" ht="20.100000000000001" customHeight="1">
      <c r="A22" s="231">
        <v>20</v>
      </c>
      <c r="B22" s="232"/>
      <c r="C22" s="234"/>
      <c r="D22" s="140" t="str">
        <f>IF(E22="","",VLOOKUP(E22,登録マスターデーター!$A$2:$AP$83,36,FALSE))</f>
        <v/>
      </c>
      <c r="E22" s="33"/>
      <c r="F22" s="138" t="str">
        <f>IF(E22="","",VLOOKUP(E22,登録マスターデーター!$A$2:$AP$83,2,FALSE))</f>
        <v/>
      </c>
      <c r="G22" s="139" t="str">
        <f>IF(E22="","",VLOOKUP(E22,登録マスターデーター!$A$2:$AP$83,13,FALSE))</f>
        <v/>
      </c>
      <c r="H22" s="139" t="str">
        <f>IF(E22="","",LOOKUP(E22,登録マスターデーター!$A$2:$B$83,登録マスターデーター!$V$2:$V$83)&amp;" "&amp;LOOKUP(E22,登録マスターデーター!$A$2:$B$83,登録マスターデーター!$W$2:$W$83))</f>
        <v/>
      </c>
      <c r="I22" s="143" t="str">
        <f>IF(E22=""," ",VLOOKUP(E22,登録マスターデーター!$A$2:$AP$83,26,FALSE))</f>
        <v xml:space="preserve"> </v>
      </c>
      <c r="J22" s="144" t="str">
        <f t="shared" si="0"/>
        <v/>
      </c>
      <c r="L22" s="3">
        <f>登録マスターデーター!A14</f>
        <v>13</v>
      </c>
      <c r="M22" s="3" t="str">
        <f>登録マスターデーター!B14</f>
        <v xml:space="preserve"> </v>
      </c>
      <c r="O22" s="3">
        <f>登録マスターデーター!A40</f>
        <v>39</v>
      </c>
      <c r="P22" s="3" t="str">
        <f>登録マスターデーター!B40</f>
        <v xml:space="preserve"> </v>
      </c>
      <c r="R22" s="3">
        <f>登録マスターデーター!A66</f>
        <v>65</v>
      </c>
      <c r="S22" s="3" t="str">
        <f>登録マスターデーター!B66</f>
        <v xml:space="preserve"> </v>
      </c>
    </row>
    <row r="23" spans="1:22" ht="20.100000000000001" customHeight="1">
      <c r="A23" s="231"/>
      <c r="B23" s="232"/>
      <c r="C23" s="236"/>
      <c r="D23" s="141" t="str">
        <f>IF(E23="","",VLOOKUP(E23,登録マスターデーター!$A$2:$AP$83,36,FALSE))</f>
        <v/>
      </c>
      <c r="E23" s="34"/>
      <c r="F23" s="133" t="str">
        <f>IF(E23="","",VLOOKUP(E23,登録マスターデーター!$A$2:$AP$83,2,FALSE))</f>
        <v/>
      </c>
      <c r="G23" s="134" t="str">
        <f>IF(E23="","",VLOOKUP(E23,登録マスターデーター!$A$2:$AP$83,13,FALSE))</f>
        <v/>
      </c>
      <c r="H23" s="134" t="str">
        <f>IF(E23="","",LOOKUP(E23,登録マスターデーター!$A$2:$B$83,登録マスターデーター!$V$2:$V$83)&amp;" "&amp;LOOKUP(E23,登録マスターデーター!$A$2:$B$83,登録マスターデーター!$W$2:$W$83))</f>
        <v/>
      </c>
      <c r="I23" s="145" t="str">
        <f>IF(E23=""," ",VLOOKUP(E23,登録マスターデーター!$A$2:$AP$83,26,FALSE))</f>
        <v xml:space="preserve"> </v>
      </c>
      <c r="J23" s="146" t="str">
        <f t="shared" si="0"/>
        <v/>
      </c>
      <c r="L23" s="3">
        <f>登録マスターデーター!A15</f>
        <v>14</v>
      </c>
      <c r="M23" s="3" t="str">
        <f>登録マスターデーター!B15</f>
        <v xml:space="preserve"> </v>
      </c>
      <c r="O23" s="3">
        <f>登録マスターデーター!A41</f>
        <v>40</v>
      </c>
      <c r="P23" s="3" t="str">
        <f>登録マスターデーター!B41</f>
        <v xml:space="preserve"> </v>
      </c>
      <c r="R23" s="3">
        <f>登録マスターデーター!A67</f>
        <v>66</v>
      </c>
      <c r="S23" s="3" t="str">
        <f>登録マスターデーター!B67</f>
        <v xml:space="preserve"> </v>
      </c>
    </row>
    <row r="24" spans="1:22" ht="20.100000000000001" customHeight="1">
      <c r="A24" s="231">
        <v>21</v>
      </c>
      <c r="B24" s="232"/>
      <c r="C24" s="234"/>
      <c r="D24" s="140" t="str">
        <f>IF(E24="","",VLOOKUP(E24,登録マスターデーター!$A$2:$AP$83,36,FALSE))</f>
        <v/>
      </c>
      <c r="E24" s="33"/>
      <c r="F24" s="138" t="str">
        <f>IF(E24="","",VLOOKUP(E24,登録マスターデーター!$A$2:$AP$83,2,FALSE))</f>
        <v/>
      </c>
      <c r="G24" s="139" t="str">
        <f>IF(E24="","",VLOOKUP(E24,登録マスターデーター!$A$2:$AP$83,13,FALSE))</f>
        <v/>
      </c>
      <c r="H24" s="139" t="str">
        <f>IF(E24="","",LOOKUP(E24,登録マスターデーター!$A$2:$B$83,登録マスターデーター!$V$2:$V$83)&amp;" "&amp;LOOKUP(E24,登録マスターデーター!$A$2:$B$83,登録マスターデーター!$W$2:$W$83))</f>
        <v/>
      </c>
      <c r="I24" s="143" t="str">
        <f>IF(E24=""," ",VLOOKUP(E24,登録マスターデーター!$A$2:$AP$83,26,FALSE))</f>
        <v xml:space="preserve"> </v>
      </c>
      <c r="J24" s="144" t="str">
        <f t="shared" si="0"/>
        <v/>
      </c>
      <c r="L24" s="3">
        <f>登録マスターデーター!A16</f>
        <v>15</v>
      </c>
      <c r="M24" s="3" t="str">
        <f>登録マスターデーター!B16</f>
        <v xml:space="preserve"> </v>
      </c>
      <c r="O24" s="3">
        <f>登録マスターデーター!A42</f>
        <v>41</v>
      </c>
      <c r="P24" s="3" t="str">
        <f>登録マスターデーター!B42</f>
        <v xml:space="preserve"> </v>
      </c>
      <c r="R24" s="3">
        <f>登録マスターデーター!A68</f>
        <v>67</v>
      </c>
      <c r="S24" s="3" t="str">
        <f>登録マスターデーター!B68</f>
        <v xml:space="preserve"> </v>
      </c>
    </row>
    <row r="25" spans="1:22" ht="20.100000000000001" customHeight="1">
      <c r="A25" s="231"/>
      <c r="B25" s="232"/>
      <c r="C25" s="236"/>
      <c r="D25" s="141" t="str">
        <f>IF(E25="","",VLOOKUP(E25,登録マスターデーター!$A$2:$AP$83,36,FALSE))</f>
        <v/>
      </c>
      <c r="E25" s="34"/>
      <c r="F25" s="133" t="str">
        <f>IF(E25="","",VLOOKUP(E25,登録マスターデーター!$A$2:$AP$83,2,FALSE))</f>
        <v/>
      </c>
      <c r="G25" s="134" t="str">
        <f>IF(E25="","",VLOOKUP(E25,登録マスターデーター!$A$2:$AP$83,13,FALSE))</f>
        <v/>
      </c>
      <c r="H25" s="134" t="str">
        <f>IF(E25="","",LOOKUP(E25,登録マスターデーター!$A$2:$B$83,登録マスターデーター!$V$2:$V$83)&amp;" "&amp;LOOKUP(E25,登録マスターデーター!$A$2:$B$83,登録マスターデーター!$W$2:$W$83))</f>
        <v/>
      </c>
      <c r="I25" s="145" t="str">
        <f>IF(E25=""," ",VLOOKUP(E25,登録マスターデーター!$A$2:$AP$83,26,FALSE))</f>
        <v xml:space="preserve"> </v>
      </c>
      <c r="J25" s="146" t="str">
        <f t="shared" si="0"/>
        <v/>
      </c>
      <c r="L25" s="3">
        <f>登録マスターデーター!A17</f>
        <v>16</v>
      </c>
      <c r="M25" s="3" t="str">
        <f>登録マスターデーター!B17</f>
        <v xml:space="preserve"> </v>
      </c>
      <c r="O25" s="3">
        <f>登録マスターデーター!A43</f>
        <v>42</v>
      </c>
      <c r="P25" s="3" t="str">
        <f>登録マスターデーター!B43</f>
        <v xml:space="preserve"> </v>
      </c>
      <c r="R25" s="3">
        <f>登録マスターデーター!A69</f>
        <v>68</v>
      </c>
      <c r="S25" s="3" t="str">
        <f>登録マスターデーター!B69</f>
        <v xml:space="preserve"> </v>
      </c>
    </row>
    <row r="26" spans="1:22" ht="20.100000000000001" customHeight="1">
      <c r="A26" s="231">
        <v>22</v>
      </c>
      <c r="B26" s="232"/>
      <c r="C26" s="234"/>
      <c r="D26" s="140" t="str">
        <f>IF(E26="","",VLOOKUP(E26,登録マスターデーター!$A$2:$AP$83,36,FALSE))</f>
        <v/>
      </c>
      <c r="E26" s="33"/>
      <c r="F26" s="138" t="str">
        <f>IF(E26="","",VLOOKUP(E26,登録マスターデーター!$A$2:$AP$83,2,FALSE))</f>
        <v/>
      </c>
      <c r="G26" s="139" t="str">
        <f>IF(E26="","",VLOOKUP(E26,登録マスターデーター!$A$2:$AP$83,13,FALSE))</f>
        <v/>
      </c>
      <c r="H26" s="139" t="str">
        <f>IF(E26="","",LOOKUP(E26,登録マスターデーター!$A$2:$B$83,登録マスターデーター!$V$2:$V$83)&amp;" "&amp;LOOKUP(E26,登録マスターデーター!$A$2:$B$83,登録マスターデーター!$W$2:$W$83))</f>
        <v/>
      </c>
      <c r="I26" s="143" t="str">
        <f>IF(E26=""," ",VLOOKUP(E26,登録マスターデーター!$A$2:$AP$83,26,FALSE))</f>
        <v xml:space="preserve"> </v>
      </c>
      <c r="J26" s="144" t="str">
        <f t="shared" si="0"/>
        <v/>
      </c>
      <c r="L26" s="3">
        <f>登録マスターデーター!A18</f>
        <v>17</v>
      </c>
      <c r="M26" s="3" t="str">
        <f>登録マスターデーター!B18</f>
        <v xml:space="preserve"> </v>
      </c>
      <c r="O26" s="3">
        <f>登録マスターデーター!A44</f>
        <v>43</v>
      </c>
      <c r="P26" s="3" t="str">
        <f>登録マスターデーター!B44</f>
        <v xml:space="preserve"> </v>
      </c>
      <c r="R26" s="3">
        <f>登録マスターデーター!A70</f>
        <v>69</v>
      </c>
      <c r="S26" s="3" t="str">
        <f>登録マスターデーター!B70</f>
        <v xml:space="preserve"> </v>
      </c>
    </row>
    <row r="27" spans="1:22" ht="20.100000000000001" customHeight="1">
      <c r="A27" s="231"/>
      <c r="B27" s="232"/>
      <c r="C27" s="236"/>
      <c r="D27" s="141" t="str">
        <f>IF(E27="","",VLOOKUP(E27,登録マスターデーター!$A$2:$AP$83,36,FALSE))</f>
        <v/>
      </c>
      <c r="E27" s="34"/>
      <c r="F27" s="133" t="str">
        <f>IF(E27="","",VLOOKUP(E27,登録マスターデーター!$A$2:$AP$83,2,FALSE))</f>
        <v/>
      </c>
      <c r="G27" s="134" t="str">
        <f>IF(E27="","",VLOOKUP(E27,登録マスターデーター!$A$2:$AP$83,13,FALSE))</f>
        <v/>
      </c>
      <c r="H27" s="134" t="str">
        <f>IF(E27="","",LOOKUP(E27,登録マスターデーター!$A$2:$B$83,登録マスターデーター!$V$2:$V$83)&amp;" "&amp;LOOKUP(E27,登録マスターデーター!$A$2:$B$83,登録マスターデーター!$W$2:$W$83))</f>
        <v/>
      </c>
      <c r="I27" s="145" t="str">
        <f>IF(E27=""," ",VLOOKUP(E27,登録マスターデーター!$A$2:$AP$83,26,FALSE))</f>
        <v xml:space="preserve"> </v>
      </c>
      <c r="J27" s="146" t="str">
        <f t="shared" si="0"/>
        <v/>
      </c>
      <c r="L27" s="3">
        <f>登録マスターデーター!A19</f>
        <v>18</v>
      </c>
      <c r="M27" s="3" t="str">
        <f>登録マスターデーター!B19</f>
        <v xml:space="preserve"> </v>
      </c>
      <c r="O27" s="3">
        <f>登録マスターデーター!A45</f>
        <v>44</v>
      </c>
      <c r="P27" s="3" t="str">
        <f>登録マスターデーター!B45</f>
        <v xml:space="preserve"> </v>
      </c>
      <c r="R27" s="44">
        <f>登録マスターデーター!A71</f>
        <v>70</v>
      </c>
      <c r="S27" s="44" t="str">
        <f>登録マスターデーター!B71</f>
        <v>吉岡 亨二</v>
      </c>
    </row>
    <row r="28" spans="1:22" ht="20.100000000000001" customHeight="1">
      <c r="A28" s="231">
        <v>23</v>
      </c>
      <c r="B28" s="232"/>
      <c r="C28" s="234"/>
      <c r="D28" s="140" t="str">
        <f>IF(E28="","",VLOOKUP(E28,登録マスターデーター!$A$2:$AP$83,36,FALSE))</f>
        <v/>
      </c>
      <c r="E28" s="33"/>
      <c r="F28" s="138" t="str">
        <f>IF(E28="","",VLOOKUP(E28,登録マスターデーター!$A$2:$AP$83,2,FALSE))</f>
        <v/>
      </c>
      <c r="G28" s="139" t="str">
        <f>IF(E28="","",VLOOKUP(E28,登録マスターデーター!$A$2:$AP$83,13,FALSE))</f>
        <v/>
      </c>
      <c r="H28" s="139" t="str">
        <f>IF(E28="","",LOOKUP(E28,登録マスターデーター!$A$2:$B$83,登録マスターデーター!$V$2:$V$83)&amp;" "&amp;LOOKUP(E28,登録マスターデーター!$A$2:$B$83,登録マスターデーター!$W$2:$W$83))</f>
        <v/>
      </c>
      <c r="I28" s="143" t="str">
        <f>IF(E28=""," ",VLOOKUP(E28,登録マスターデーター!$A$2:$AP$83,26,FALSE))</f>
        <v xml:space="preserve"> </v>
      </c>
      <c r="J28" s="144" t="str">
        <f t="shared" si="0"/>
        <v/>
      </c>
      <c r="L28" s="3">
        <f>登録マスターデーター!A20</f>
        <v>19</v>
      </c>
      <c r="M28" s="3" t="str">
        <f>登録マスターデーター!B20</f>
        <v xml:space="preserve"> </v>
      </c>
      <c r="O28" s="3">
        <f>登録マスターデーター!A46</f>
        <v>45</v>
      </c>
      <c r="P28" s="3" t="str">
        <f>登録マスターデーター!B46</f>
        <v xml:space="preserve"> </v>
      </c>
      <c r="R28" s="44">
        <f>登録マスターデーター!A72</f>
        <v>71</v>
      </c>
      <c r="S28" s="44" t="str">
        <f>登録マスターデーター!B72</f>
        <v xml:space="preserve"> </v>
      </c>
    </row>
    <row r="29" spans="1:22" ht="20.100000000000001" customHeight="1">
      <c r="A29" s="231"/>
      <c r="B29" s="232"/>
      <c r="C29" s="236"/>
      <c r="D29" s="141" t="str">
        <f>IF(E29="","",VLOOKUP(E29,登録マスターデーター!$A$2:$AP$83,36,FALSE))</f>
        <v/>
      </c>
      <c r="E29" s="34"/>
      <c r="F29" s="133" t="str">
        <f>IF(E29="","",VLOOKUP(E29,登録マスターデーター!$A$2:$AP$83,2,FALSE))</f>
        <v/>
      </c>
      <c r="G29" s="134" t="str">
        <f>IF(E29="","",VLOOKUP(E29,登録マスターデーター!$A$2:$AP$83,13,FALSE))</f>
        <v/>
      </c>
      <c r="H29" s="134" t="str">
        <f>IF(E29="","",LOOKUP(E29,登録マスターデーター!$A$2:$B$83,登録マスターデーター!$V$2:$V$83)&amp;" "&amp;LOOKUP(E29,登録マスターデーター!$A$2:$B$83,登録マスターデーター!$W$2:$W$83))</f>
        <v/>
      </c>
      <c r="I29" s="145" t="str">
        <f>IF(E29=""," ",VLOOKUP(E29,登録マスターデーター!$A$2:$AP$83,26,FALSE))</f>
        <v xml:space="preserve"> </v>
      </c>
      <c r="J29" s="146" t="str">
        <f t="shared" si="0"/>
        <v/>
      </c>
      <c r="L29" s="3">
        <f>登録マスターデーター!A21</f>
        <v>20</v>
      </c>
      <c r="M29" s="3" t="str">
        <f>登録マスターデーター!B21</f>
        <v xml:space="preserve"> </v>
      </c>
      <c r="O29" s="3">
        <f>登録マスターデーター!A47</f>
        <v>46</v>
      </c>
      <c r="P29" s="3" t="str">
        <f>登録マスターデーター!B47</f>
        <v xml:space="preserve"> </v>
      </c>
      <c r="R29" s="44">
        <f>登録マスターデーター!A73</f>
        <v>72</v>
      </c>
      <c r="S29" s="44" t="str">
        <f>登録マスターデーター!B73</f>
        <v xml:space="preserve"> </v>
      </c>
    </row>
    <row r="30" spans="1:22" ht="20.100000000000001" customHeight="1">
      <c r="A30" s="231">
        <v>24</v>
      </c>
      <c r="B30" s="232"/>
      <c r="C30" s="234"/>
      <c r="D30" s="140" t="str">
        <f>IF(E30="","",VLOOKUP(E30,登録マスターデーター!$A$2:$AP$83,36,FALSE))</f>
        <v/>
      </c>
      <c r="E30" s="33"/>
      <c r="F30" s="138" t="str">
        <f>IF(E30="","",VLOOKUP(E30,登録マスターデーター!$A$2:$AP$83,2,FALSE))</f>
        <v/>
      </c>
      <c r="G30" s="139" t="str">
        <f>IF(E30="","",VLOOKUP(E30,登録マスターデーター!$A$2:$AP$83,13,FALSE))</f>
        <v/>
      </c>
      <c r="H30" s="139" t="str">
        <f>IF(E30="","",LOOKUP(E30,登録マスターデーター!$A$2:$B$83,登録マスターデーター!$V$2:$V$83)&amp;" "&amp;LOOKUP(E30,登録マスターデーター!$A$2:$B$83,登録マスターデーター!$W$2:$W$83))</f>
        <v/>
      </c>
      <c r="I30" s="143" t="str">
        <f>IF(E30=""," ",VLOOKUP(E30,登録マスターデーター!$A$2:$AP$83,26,FALSE))</f>
        <v xml:space="preserve"> </v>
      </c>
      <c r="J30" s="144" t="str">
        <f t="shared" si="0"/>
        <v/>
      </c>
      <c r="L30" s="3">
        <f>登録マスターデーター!A22</f>
        <v>21</v>
      </c>
      <c r="M30" s="3" t="str">
        <f>登録マスターデーター!B22</f>
        <v xml:space="preserve"> </v>
      </c>
      <c r="O30" s="3">
        <f>登録マスターデーター!A48</f>
        <v>47</v>
      </c>
      <c r="P30" s="3" t="str">
        <f>登録マスターデーター!B48</f>
        <v xml:space="preserve"> </v>
      </c>
      <c r="R30" s="44">
        <f>登録マスターデーター!A74</f>
        <v>73</v>
      </c>
      <c r="S30" s="44" t="str">
        <f>登録マスターデーター!B74</f>
        <v xml:space="preserve"> </v>
      </c>
    </row>
    <row r="31" spans="1:22" ht="20.100000000000001" customHeight="1">
      <c r="A31" s="231"/>
      <c r="B31" s="232"/>
      <c r="C31" s="236"/>
      <c r="D31" s="141" t="str">
        <f>IF(E31="","",VLOOKUP(E31,登録マスターデーター!$A$2:$AP$83,36,FALSE))</f>
        <v/>
      </c>
      <c r="E31" s="34"/>
      <c r="F31" s="133" t="str">
        <f>IF(E31="","",VLOOKUP(E31,登録マスターデーター!$A$2:$AP$83,2,FALSE))</f>
        <v/>
      </c>
      <c r="G31" s="134" t="str">
        <f>IF(E31="","",VLOOKUP(E31,登録マスターデーター!$A$2:$AP$83,13,FALSE))</f>
        <v/>
      </c>
      <c r="H31" s="134" t="str">
        <f>IF(E31="","",LOOKUP(E31,登録マスターデーター!$A$2:$B$83,登録マスターデーター!$V$2:$V$83)&amp;" "&amp;LOOKUP(E31,登録マスターデーター!$A$2:$B$83,登録マスターデーター!$W$2:$W$83))</f>
        <v/>
      </c>
      <c r="I31" s="145" t="str">
        <f>IF(E31=""," ",VLOOKUP(E31,登録マスターデーター!$A$2:$AP$83,26,FALSE))</f>
        <v xml:space="preserve"> </v>
      </c>
      <c r="J31" s="146" t="str">
        <f t="shared" si="0"/>
        <v/>
      </c>
      <c r="L31" s="3">
        <f>登録マスターデーター!A23</f>
        <v>22</v>
      </c>
      <c r="M31" s="3" t="str">
        <f>登録マスターデーター!B23</f>
        <v xml:space="preserve"> </v>
      </c>
      <c r="O31" s="3">
        <f>登録マスターデーター!A49</f>
        <v>48</v>
      </c>
      <c r="P31" s="3" t="str">
        <f>登録マスターデーター!B49</f>
        <v xml:space="preserve"> </v>
      </c>
      <c r="R31" s="44">
        <f>登録マスターデーター!A75</f>
        <v>74</v>
      </c>
      <c r="S31" s="44" t="str">
        <f>登録マスターデーター!B75</f>
        <v xml:space="preserve"> </v>
      </c>
    </row>
    <row r="32" spans="1:22" ht="20.100000000000001" customHeight="1">
      <c r="A32" s="231">
        <v>25</v>
      </c>
      <c r="B32" s="232"/>
      <c r="C32" s="234"/>
      <c r="D32" s="140" t="str">
        <f>IF(E32="","",VLOOKUP(E32,登録マスターデーター!$A$2:$AP$83,36,FALSE))</f>
        <v/>
      </c>
      <c r="E32" s="33"/>
      <c r="F32" s="138" t="str">
        <f>IF(E32="","",VLOOKUP(E32,登録マスターデーター!$A$2:$AP$83,2,FALSE))</f>
        <v/>
      </c>
      <c r="G32" s="139" t="str">
        <f>IF(E32="","",VLOOKUP(E32,登録マスターデーター!$A$2:$AP$83,13,FALSE))</f>
        <v/>
      </c>
      <c r="H32" s="139" t="str">
        <f>IF(E32="","",LOOKUP(E32,登録マスターデーター!$A$2:$B$83,登録マスターデーター!$V$2:$V$83)&amp;" "&amp;LOOKUP(E32,登録マスターデーター!$A$2:$B$83,登録マスターデーター!$W$2:$W$83))</f>
        <v/>
      </c>
      <c r="I32" s="143" t="str">
        <f>IF(E32=""," ",VLOOKUP(E32,登録マスターデーター!$A$2:$AP$83,26,FALSE))</f>
        <v xml:space="preserve"> </v>
      </c>
      <c r="J32" s="144" t="str">
        <f t="shared" si="0"/>
        <v/>
      </c>
      <c r="L32" s="3">
        <f>登録マスターデーター!A24</f>
        <v>23</v>
      </c>
      <c r="M32" s="3" t="str">
        <f>登録マスターデーター!B24</f>
        <v xml:space="preserve"> </v>
      </c>
      <c r="O32" s="3">
        <f>登録マスターデーター!A50</f>
        <v>49</v>
      </c>
      <c r="P32" s="3" t="str">
        <f>登録マスターデーター!B50</f>
        <v xml:space="preserve"> </v>
      </c>
      <c r="R32" s="44">
        <f>登録マスターデーター!A76</f>
        <v>75</v>
      </c>
      <c r="S32" s="44" t="str">
        <f>登録マスターデーター!B76</f>
        <v xml:space="preserve"> </v>
      </c>
    </row>
    <row r="33" spans="1:19" ht="20.100000000000001" customHeight="1">
      <c r="A33" s="231"/>
      <c r="B33" s="232"/>
      <c r="C33" s="236"/>
      <c r="D33" s="141" t="str">
        <f>IF(E33="","",VLOOKUP(E33,登録マスターデーター!$A$2:$AP$83,36,FALSE))</f>
        <v/>
      </c>
      <c r="E33" s="34"/>
      <c r="F33" s="133" t="str">
        <f>IF(E33="","",VLOOKUP(E33,登録マスターデーター!$A$2:$AP$83,2,FALSE))</f>
        <v/>
      </c>
      <c r="G33" s="134" t="str">
        <f>IF(E33="","",VLOOKUP(E33,登録マスターデーター!$A$2:$AP$83,13,FALSE))</f>
        <v/>
      </c>
      <c r="H33" s="134" t="str">
        <f>IF(E33="","",LOOKUP(E33,登録マスターデーター!$A$2:$B$83,登録マスターデーター!$V$2:$V$83)&amp;" "&amp;LOOKUP(E33,登録マスターデーター!$A$2:$B$83,登録マスターデーター!$W$2:$W$83))</f>
        <v/>
      </c>
      <c r="I33" s="145" t="str">
        <f>IF(E33=""," ",VLOOKUP(E33,登録マスターデーター!$A$2:$AP$83,26,FALSE))</f>
        <v xml:space="preserve"> </v>
      </c>
      <c r="J33" s="146" t="str">
        <f t="shared" si="0"/>
        <v/>
      </c>
      <c r="L33" s="3">
        <f>登録マスターデーター!A25</f>
        <v>24</v>
      </c>
      <c r="M33" s="3" t="str">
        <f>登録マスターデーター!B25</f>
        <v xml:space="preserve"> </v>
      </c>
      <c r="O33" s="3">
        <f>登録マスターデーター!A51</f>
        <v>50</v>
      </c>
      <c r="P33" s="3" t="str">
        <f>登録マスターデーター!B51</f>
        <v xml:space="preserve"> </v>
      </c>
      <c r="R33" s="44">
        <f>登録マスターデーター!A77</f>
        <v>76</v>
      </c>
      <c r="S33" s="44" t="str">
        <f>登録マスターデーター!B77</f>
        <v xml:space="preserve"> </v>
      </c>
    </row>
    <row r="34" spans="1:19" ht="20.100000000000001" customHeight="1">
      <c r="A34" s="231">
        <v>26</v>
      </c>
      <c r="B34" s="232"/>
      <c r="C34" s="234"/>
      <c r="D34" s="140" t="str">
        <f>IF(E34="","",VLOOKUP(E34,登録マスターデーター!$A$2:$AP$83,36,FALSE))</f>
        <v/>
      </c>
      <c r="E34" s="33"/>
      <c r="F34" s="138" t="str">
        <f>IF(E34="","",VLOOKUP(E34,登録マスターデーター!$A$2:$AP$83,2,FALSE))</f>
        <v/>
      </c>
      <c r="G34" s="139" t="str">
        <f>IF(E34="","",VLOOKUP(E34,登録マスターデーター!$A$2:$AP$83,13,FALSE))</f>
        <v/>
      </c>
      <c r="H34" s="139" t="str">
        <f>IF(E34="","",LOOKUP(E34,登録マスターデーター!$A$2:$B$83,登録マスターデーター!$V$2:$V$83)&amp;" "&amp;LOOKUP(E34,登録マスターデーター!$A$2:$B$83,登録マスターデーター!$W$2:$W$83))</f>
        <v/>
      </c>
      <c r="I34" s="143" t="str">
        <f>IF(E34=""," ",VLOOKUP(E34,登録マスターデーター!$A$2:$AP$83,26,FALSE))</f>
        <v xml:space="preserve"> </v>
      </c>
      <c r="J34" s="144" t="str">
        <f t="shared" si="0"/>
        <v/>
      </c>
      <c r="L34" s="3">
        <f>登録マスターデーター!A26</f>
        <v>25</v>
      </c>
      <c r="M34" s="3" t="str">
        <f>登録マスターデーター!B26</f>
        <v xml:space="preserve"> </v>
      </c>
      <c r="O34" s="3">
        <f>登録マスターデーター!A52</f>
        <v>51</v>
      </c>
      <c r="P34" s="3" t="str">
        <f>登録マスターデーター!B52</f>
        <v xml:space="preserve"> </v>
      </c>
      <c r="R34" s="44">
        <f>登録マスターデーター!A78</f>
        <v>77</v>
      </c>
      <c r="S34" s="44" t="str">
        <f>登録マスターデーター!B78</f>
        <v xml:space="preserve"> </v>
      </c>
    </row>
    <row r="35" spans="1:19" ht="20.100000000000001" customHeight="1" thickBot="1">
      <c r="A35" s="231"/>
      <c r="B35" s="233"/>
      <c r="C35" s="235"/>
      <c r="D35" s="142" t="str">
        <f>IF(E35="","",VLOOKUP(E35,登録マスターデーター!$A$2:$AP$83,36,FALSE))</f>
        <v/>
      </c>
      <c r="E35" s="58"/>
      <c r="F35" s="147" t="str">
        <f>IF(E35="","",VLOOKUP(E35,登録マスターデーター!$A$2:$AP$83,2,FALSE))</f>
        <v/>
      </c>
      <c r="G35" s="148" t="str">
        <f>IF(E35="","",VLOOKUP(E35,登録マスターデーター!$A$2:$AP$83,13,FALSE))</f>
        <v/>
      </c>
      <c r="H35" s="148" t="str">
        <f>IF(E35="","",LOOKUP(E35,登録マスターデーター!$A$2:$B$83,登録マスターデーター!$V$2:$V$83)&amp;" "&amp;LOOKUP(E35,登録マスターデーター!$A$2:$B$83,登録マスターデーター!$W$2:$W$83))</f>
        <v/>
      </c>
      <c r="I35" s="149" t="str">
        <f>IF(E35=""," ",VLOOKUP(E35,登録マスターデーター!$A$2:$AP$83,26,FALSE))</f>
        <v xml:space="preserve"> </v>
      </c>
      <c r="J35" s="150" t="str">
        <f t="shared" si="0"/>
        <v/>
      </c>
      <c r="L35" s="3">
        <f>登録マスターデーター!A27</f>
        <v>26</v>
      </c>
      <c r="M35" s="3" t="str">
        <f>登録マスターデーター!B27</f>
        <v xml:space="preserve"> </v>
      </c>
      <c r="O35" s="3">
        <f>登録マスターデーター!A53</f>
        <v>52</v>
      </c>
      <c r="P35" s="3" t="str">
        <f>登録マスターデーター!B53</f>
        <v xml:space="preserve"> </v>
      </c>
      <c r="R35" s="44">
        <f>登録マスターデーター!A79</f>
        <v>78</v>
      </c>
      <c r="S35" s="44" t="str">
        <f>登録マスターデーター!B79</f>
        <v xml:space="preserve"> </v>
      </c>
    </row>
    <row r="36" spans="1:19">
      <c r="I36" s="4"/>
    </row>
    <row r="37" spans="1:19" ht="7.5" customHeight="1"/>
    <row r="38" spans="1:19" ht="18" customHeight="1" thickBot="1">
      <c r="B38" s="243" t="s">
        <v>55</v>
      </c>
      <c r="C38" s="243"/>
      <c r="D38" s="243"/>
      <c r="E38" s="170" t="s">
        <v>229</v>
      </c>
      <c r="F38" s="246">
        <f>登録名簿!C3</f>
        <v>0</v>
      </c>
      <c r="G38" s="246"/>
      <c r="H38" s="20"/>
    </row>
    <row r="39" spans="1:19" ht="18" customHeight="1" thickBot="1">
      <c r="B39" s="243" t="s">
        <v>39</v>
      </c>
      <c r="C39" s="243"/>
      <c r="D39" s="243"/>
      <c r="E39" s="90"/>
      <c r="F39" s="21" t="str">
        <f>IF(E39="","",VLOOKUP(E39,登録マスターデーター!$A$2:$AP$83,2,FALSE))</f>
        <v/>
      </c>
      <c r="G39" s="21"/>
      <c r="H39" s="244" t="s">
        <v>56</v>
      </c>
      <c r="I39" s="239" t="s">
        <v>110</v>
      </c>
      <c r="J39" s="240"/>
    </row>
    <row r="40" spans="1:19" ht="18" customHeight="1" thickBot="1">
      <c r="B40" s="6" t="s">
        <v>40</v>
      </c>
      <c r="C40" s="243" t="str">
        <f>IF(E39="","",VLOOKUP(E39,登録マスターデーター!$A$2:$AP$83,28,FALSE))</f>
        <v/>
      </c>
      <c r="D40" s="243"/>
      <c r="F40" s="20" t="str">
        <f>IF(E39="","",VLOOKUP(E39,登録マスターデーター!$A$2:$AP$83,30,FALSE))</f>
        <v/>
      </c>
      <c r="G40" s="20"/>
      <c r="H40" s="245"/>
      <c r="I40" s="241"/>
      <c r="J40" s="242"/>
    </row>
    <row r="41" spans="1:19" ht="18" customHeight="1">
      <c r="B41" s="22" t="s">
        <v>57</v>
      </c>
      <c r="C41" s="22"/>
      <c r="D41" s="23" t="s">
        <v>58</v>
      </c>
      <c r="E41" s="23"/>
      <c r="F41" s="20" t="str">
        <f>IF(E39="","",VLOOKUP(E39,登録マスターデーター!$A$2:$AP$83,32,FALSE))</f>
        <v/>
      </c>
      <c r="G41" s="23" t="s">
        <v>81</v>
      </c>
      <c r="H41" s="20" t="str">
        <f>IF(E39="","",VLOOKUP(E39,登録マスターデーター!$A$2:$AP$83,33,FALSE))</f>
        <v/>
      </c>
    </row>
    <row r="42" spans="1:19" ht="15" customHeight="1">
      <c r="B42" s="42" t="s">
        <v>59</v>
      </c>
      <c r="C42" s="24"/>
      <c r="D42" s="6" t="s">
        <v>61</v>
      </c>
      <c r="E42" s="188" t="s">
        <v>253</v>
      </c>
      <c r="F42" s="5" t="s">
        <v>60</v>
      </c>
      <c r="G42" s="88"/>
      <c r="H42" s="11" t="str">
        <f t="shared" ref="H42:H47" si="1">"）　　　"</f>
        <v>）　　　</v>
      </c>
      <c r="I42" s="25">
        <f>2500*G42</f>
        <v>0</v>
      </c>
      <c r="J42" s="11" t="s">
        <v>41</v>
      </c>
    </row>
    <row r="43" spans="1:19" ht="15" customHeight="1">
      <c r="B43" s="42" t="s">
        <v>72</v>
      </c>
      <c r="C43" s="24"/>
      <c r="D43" s="6" t="s">
        <v>61</v>
      </c>
      <c r="E43" s="188" t="s">
        <v>253</v>
      </c>
      <c r="F43" s="5" t="s">
        <v>62</v>
      </c>
      <c r="G43" s="88"/>
      <c r="H43" s="11" t="str">
        <f t="shared" si="1"/>
        <v>）　　　</v>
      </c>
      <c r="I43" s="25">
        <f>1500*G43</f>
        <v>0</v>
      </c>
      <c r="J43" s="11" t="s">
        <v>41</v>
      </c>
    </row>
    <row r="44" spans="1:19" ht="15" customHeight="1">
      <c r="B44" s="43" t="s">
        <v>73</v>
      </c>
      <c r="D44" s="6" t="s">
        <v>61</v>
      </c>
      <c r="E44" s="188" t="s">
        <v>253</v>
      </c>
      <c r="F44" s="5" t="s">
        <v>77</v>
      </c>
      <c r="G44" s="88"/>
      <c r="H44" s="11" t="str">
        <f t="shared" si="1"/>
        <v>）　　　</v>
      </c>
      <c r="I44" s="25">
        <f>1000*G44</f>
        <v>0</v>
      </c>
      <c r="J44" s="11" t="s">
        <v>41</v>
      </c>
    </row>
    <row r="45" spans="1:19" ht="15" customHeight="1">
      <c r="B45" s="43" t="s">
        <v>74</v>
      </c>
      <c r="C45" s="24"/>
      <c r="D45" s="6" t="s">
        <v>61</v>
      </c>
      <c r="E45" s="188" t="s">
        <v>253</v>
      </c>
      <c r="F45" s="5" t="s">
        <v>78</v>
      </c>
      <c r="G45" s="88"/>
      <c r="H45" s="11" t="str">
        <f t="shared" si="1"/>
        <v>）　　　</v>
      </c>
      <c r="I45" s="25">
        <f>500*G45</f>
        <v>0</v>
      </c>
      <c r="J45" s="11" t="s">
        <v>41</v>
      </c>
    </row>
    <row r="46" spans="1:19" ht="15" customHeight="1">
      <c r="B46" s="43" t="s">
        <v>75</v>
      </c>
      <c r="C46" s="40"/>
      <c r="D46" s="6" t="s">
        <v>61</v>
      </c>
      <c r="E46" s="4" t="s">
        <v>254</v>
      </c>
      <c r="F46" s="38" t="s">
        <v>60</v>
      </c>
      <c r="G46" s="91"/>
      <c r="H46" s="8" t="str">
        <f t="shared" si="1"/>
        <v>）　　　</v>
      </c>
      <c r="I46" s="41">
        <f>2500*G46</f>
        <v>0</v>
      </c>
      <c r="J46" s="8" t="s">
        <v>41</v>
      </c>
    </row>
    <row r="47" spans="1:19" ht="15" customHeight="1" thickBot="1">
      <c r="B47" s="43" t="s">
        <v>76</v>
      </c>
      <c r="C47" s="37"/>
      <c r="D47" s="35" t="s">
        <v>61</v>
      </c>
      <c r="E47" s="35" t="s">
        <v>254</v>
      </c>
      <c r="F47" s="26" t="s">
        <v>79</v>
      </c>
      <c r="G47" s="89"/>
      <c r="H47" s="28" t="str">
        <f t="shared" si="1"/>
        <v>）　　　</v>
      </c>
      <c r="I47" s="27">
        <f>2000*G47</f>
        <v>0</v>
      </c>
      <c r="J47" s="28" t="s">
        <v>41</v>
      </c>
    </row>
    <row r="48" spans="1:19" ht="15" customHeight="1" thickTop="1">
      <c r="B48" s="29"/>
      <c r="C48" s="4"/>
      <c r="H48" s="32" t="s">
        <v>63</v>
      </c>
      <c r="I48" s="30">
        <f>SUM(I42:I47)</f>
        <v>0</v>
      </c>
      <c r="J48" s="31" t="s">
        <v>41</v>
      </c>
    </row>
    <row r="49" spans="2:10" ht="15.95" customHeight="1">
      <c r="B49" s="11" t="s">
        <v>64</v>
      </c>
      <c r="C49" s="11"/>
    </row>
    <row r="50" spans="2:10" ht="15.95" customHeight="1">
      <c r="B50" s="209" t="s">
        <v>65</v>
      </c>
      <c r="C50" s="209"/>
      <c r="D50" s="187"/>
      <c r="E50" s="187"/>
      <c r="F50" s="210"/>
      <c r="G50" s="212"/>
      <c r="H50" s="213" t="s">
        <v>66</v>
      </c>
      <c r="I50" s="211"/>
      <c r="J50" s="20" t="s">
        <v>41</v>
      </c>
    </row>
  </sheetData>
  <sheetProtection password="E8CF" sheet="1" objects="1" scenarios="1" formatCells="0"/>
  <mergeCells count="47">
    <mergeCell ref="A34:A35"/>
    <mergeCell ref="B34:B35"/>
    <mergeCell ref="C34:C35"/>
    <mergeCell ref="A30:A31"/>
    <mergeCell ref="B30:B31"/>
    <mergeCell ref="C30:C31"/>
    <mergeCell ref="A32:A33"/>
    <mergeCell ref="B32:B33"/>
    <mergeCell ref="C32:C33"/>
    <mergeCell ref="A26:A27"/>
    <mergeCell ref="B26:B27"/>
    <mergeCell ref="C26:C27"/>
    <mergeCell ref="A28:A29"/>
    <mergeCell ref="B28:B29"/>
    <mergeCell ref="C28:C29"/>
    <mergeCell ref="C24:C25"/>
    <mergeCell ref="A12:A13"/>
    <mergeCell ref="A18:A19"/>
    <mergeCell ref="B18:B19"/>
    <mergeCell ref="B20:B21"/>
    <mergeCell ref="A16:A17"/>
    <mergeCell ref="C20:C21"/>
    <mergeCell ref="C22:C23"/>
    <mergeCell ref="C18:C19"/>
    <mergeCell ref="C16:C17"/>
    <mergeCell ref="B22:B23"/>
    <mergeCell ref="A22:A23"/>
    <mergeCell ref="A20:A21"/>
    <mergeCell ref="A24:A25"/>
    <mergeCell ref="B24:B25"/>
    <mergeCell ref="A1:J1"/>
    <mergeCell ref="B10:B11"/>
    <mergeCell ref="B12:B13"/>
    <mergeCell ref="B16:B17"/>
    <mergeCell ref="F2:J2"/>
    <mergeCell ref="A14:A15"/>
    <mergeCell ref="C14:C15"/>
    <mergeCell ref="C12:C13"/>
    <mergeCell ref="B14:B15"/>
    <mergeCell ref="C10:C11"/>
    <mergeCell ref="A10:A11"/>
    <mergeCell ref="I39:J40"/>
    <mergeCell ref="B38:D38"/>
    <mergeCell ref="B39:D39"/>
    <mergeCell ref="H39:H40"/>
    <mergeCell ref="C40:D40"/>
    <mergeCell ref="F38:G38"/>
  </mergeCells>
  <phoneticPr fontId="2"/>
  <dataValidations xWindow="158" yWindow="422" count="1">
    <dataValidation type="list" allowBlank="1" showInputMessage="1" promptTitle="種目選択" prompt="種目を選択" sqref="B10:B35">
      <formula1>"　,MDA,MDB,WDA,WDB,70MD,70WD,80MD,80WD,90MD,90WD,100MD,100WD,110MD,110WD,120MD,120WD,130MD,130WD,140MD,140WD,小WDA,小WDB,小WDC,小MDA,小MDB,小MDC,中MD,中WD,高MD,高WD,親A,親B,親C,70X,80X,90X,100X,110X,120X,130X,140X"</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O27"/>
  <sheetViews>
    <sheetView workbookViewId="0"/>
  </sheetViews>
  <sheetFormatPr defaultRowHeight="13.5"/>
  <cols>
    <col min="1" max="8" width="17.125" customWidth="1"/>
    <col min="9" max="9" width="16.375" customWidth="1"/>
    <col min="14" max="15" width="9.5" style="1" bestFit="1" customWidth="1"/>
  </cols>
  <sheetData>
    <row r="1" spans="1:15" ht="27">
      <c r="A1" t="s">
        <v>244</v>
      </c>
      <c r="B1" t="s">
        <v>243</v>
      </c>
      <c r="C1" s="181" t="s">
        <v>237</v>
      </c>
      <c r="D1" t="s">
        <v>238</v>
      </c>
      <c r="E1" t="s">
        <v>239</v>
      </c>
      <c r="F1" s="181" t="s">
        <v>240</v>
      </c>
      <c r="G1" s="181" t="s">
        <v>241</v>
      </c>
      <c r="H1" t="s">
        <v>242</v>
      </c>
      <c r="I1" t="s">
        <v>245</v>
      </c>
      <c r="J1" t="s">
        <v>246</v>
      </c>
      <c r="K1" t="s">
        <v>247</v>
      </c>
      <c r="L1" t="s">
        <v>248</v>
      </c>
      <c r="M1" t="s">
        <v>249</v>
      </c>
      <c r="N1" s="1" t="s">
        <v>251</v>
      </c>
      <c r="O1" s="1" t="s">
        <v>252</v>
      </c>
    </row>
    <row r="2" spans="1:15">
      <c r="A2">
        <f>登録マスターデーター!$M$2</f>
        <v>0</v>
      </c>
      <c r="B2" t="str">
        <f>'個人戦申込用（県協会）カーニバル１枚目'!G10</f>
        <v/>
      </c>
      <c r="C2" t="str">
        <f>'個人戦申込用（県協会）カーニバル１枚目'!B10</f>
        <v>　</v>
      </c>
      <c r="D2" t="str">
        <f>'個人戦申込用（県協会）カーニバル１枚目'!F10</f>
        <v/>
      </c>
      <c r="E2" t="str">
        <f>'個人戦申込用（県協会）カーニバル１枚目'!F11</f>
        <v/>
      </c>
      <c r="H2">
        <f>'個人戦申込用（県協会）カーニバル１枚目'!C10</f>
        <v>0</v>
      </c>
      <c r="I2" t="str">
        <f>'個人戦申込用（県協会）カーニバル１枚目'!G11</f>
        <v/>
      </c>
      <c r="J2" t="str">
        <f>'個人戦申込用（県協会）カーニバル１枚目'!F10</f>
        <v/>
      </c>
      <c r="K2" t="str">
        <f>'個人戦申込用（県協会）カーニバル１枚目'!F11</f>
        <v/>
      </c>
      <c r="L2" t="str">
        <f>'個人戦申込用（県協会）カーニバル１枚目'!H10</f>
        <v/>
      </c>
      <c r="M2" t="str">
        <f>'個人戦申込用（県協会）カーニバル１枚目'!H11</f>
        <v/>
      </c>
      <c r="N2" s="1" t="str">
        <f>'個人戦申込用（県協会）カーニバル１枚目'!I10</f>
        <v xml:space="preserve"> </v>
      </c>
      <c r="O2" s="1" t="str">
        <f>'個人戦申込用（県協会）カーニバル１枚目'!I11</f>
        <v xml:space="preserve"> </v>
      </c>
    </row>
    <row r="3" spans="1:15">
      <c r="A3">
        <f>登録マスターデーター!$M$2</f>
        <v>0</v>
      </c>
      <c r="B3" t="str">
        <f>'個人戦申込用（県協会）カーニバル１枚目'!G12</f>
        <v/>
      </c>
      <c r="C3" t="str">
        <f>'個人戦申込用（県協会）カーニバル１枚目'!B12</f>
        <v>　</v>
      </c>
      <c r="D3" t="str">
        <f>'個人戦申込用（県協会）カーニバル１枚目'!F12</f>
        <v/>
      </c>
      <c r="E3" t="str">
        <f>'個人戦申込用（県協会）カーニバル１枚目'!F13</f>
        <v/>
      </c>
      <c r="H3">
        <f>'個人戦申込用（県協会）カーニバル１枚目'!C12</f>
        <v>0</v>
      </c>
      <c r="I3" t="str">
        <f>'個人戦申込用（県協会）カーニバル１枚目'!G13</f>
        <v/>
      </c>
      <c r="J3" t="str">
        <f>'個人戦申込用（県協会）カーニバル１枚目'!F12</f>
        <v/>
      </c>
      <c r="K3" t="str">
        <f>'個人戦申込用（県協会）カーニバル１枚目'!F13</f>
        <v/>
      </c>
      <c r="L3" t="str">
        <f>'個人戦申込用（県協会）カーニバル１枚目'!H12</f>
        <v/>
      </c>
      <c r="M3" t="str">
        <f>'個人戦申込用（県協会）カーニバル１枚目'!H13</f>
        <v/>
      </c>
      <c r="N3" s="1" t="str">
        <f>'個人戦申込用（県協会）カーニバル１枚目'!I12</f>
        <v xml:space="preserve"> </v>
      </c>
      <c r="O3" s="1" t="str">
        <f>'個人戦申込用（県協会）カーニバル１枚目'!I13</f>
        <v xml:space="preserve"> </v>
      </c>
    </row>
    <row r="4" spans="1:15">
      <c r="A4">
        <f>登録マスターデーター!$M$2</f>
        <v>0</v>
      </c>
      <c r="B4" t="str">
        <f>'個人戦申込用（県協会）カーニバル１枚目'!G14</f>
        <v/>
      </c>
      <c r="C4" t="str">
        <f>'個人戦申込用（県協会）カーニバル１枚目'!B14</f>
        <v>　</v>
      </c>
      <c r="D4" t="str">
        <f>'個人戦申込用（県協会）カーニバル１枚目'!F14</f>
        <v/>
      </c>
      <c r="E4" t="str">
        <f>'個人戦申込用（県協会）カーニバル１枚目'!F15</f>
        <v/>
      </c>
      <c r="H4">
        <f>'個人戦申込用（県協会）カーニバル１枚目'!C14</f>
        <v>0</v>
      </c>
      <c r="I4" t="str">
        <f>'個人戦申込用（県協会）カーニバル１枚目'!G15</f>
        <v/>
      </c>
      <c r="J4" t="str">
        <f>'個人戦申込用（県協会）カーニバル１枚目'!F14</f>
        <v/>
      </c>
      <c r="K4" t="str">
        <f>'個人戦申込用（県協会）カーニバル１枚目'!F15</f>
        <v/>
      </c>
      <c r="L4" t="str">
        <f>'個人戦申込用（県協会）カーニバル１枚目'!H14</f>
        <v/>
      </c>
      <c r="M4" t="str">
        <f>'個人戦申込用（県協会）カーニバル１枚目'!H15</f>
        <v/>
      </c>
      <c r="N4" s="1" t="str">
        <f>'個人戦申込用（県協会）カーニバル１枚目'!I14</f>
        <v xml:space="preserve"> </v>
      </c>
      <c r="O4" s="1" t="str">
        <f>'個人戦申込用（県協会）カーニバル１枚目'!I15</f>
        <v xml:space="preserve"> </v>
      </c>
    </row>
    <row r="5" spans="1:15">
      <c r="A5">
        <f>登録マスターデーター!$M$2</f>
        <v>0</v>
      </c>
      <c r="B5" t="str">
        <f>'個人戦申込用（県協会）カーニバル１枚目'!G16</f>
        <v/>
      </c>
      <c r="C5" t="str">
        <f>'個人戦申込用（県協会）カーニバル１枚目'!B16</f>
        <v>　</v>
      </c>
      <c r="D5" t="str">
        <f>'個人戦申込用（県協会）カーニバル１枚目'!F16</f>
        <v/>
      </c>
      <c r="E5" t="str">
        <f>'個人戦申込用（県協会）カーニバル１枚目'!F17</f>
        <v/>
      </c>
      <c r="H5">
        <f>'個人戦申込用（県協会）カーニバル１枚目'!C16</f>
        <v>0</v>
      </c>
      <c r="I5" t="str">
        <f>'個人戦申込用（県協会）カーニバル１枚目'!G17</f>
        <v/>
      </c>
      <c r="J5" t="str">
        <f>'個人戦申込用（県協会）カーニバル１枚目'!F16</f>
        <v/>
      </c>
      <c r="K5" t="str">
        <f>'個人戦申込用（県協会）カーニバル１枚目'!F17</f>
        <v/>
      </c>
      <c r="L5" t="str">
        <f>'個人戦申込用（県協会）カーニバル１枚目'!H16</f>
        <v/>
      </c>
      <c r="M5" t="str">
        <f>'個人戦申込用（県協会）カーニバル１枚目'!H17</f>
        <v/>
      </c>
      <c r="N5" s="1" t="str">
        <f>'個人戦申込用（県協会）カーニバル１枚目'!I16</f>
        <v xml:space="preserve"> </v>
      </c>
      <c r="O5" s="1" t="str">
        <f>'個人戦申込用（県協会）カーニバル１枚目'!I17</f>
        <v xml:space="preserve"> </v>
      </c>
    </row>
    <row r="6" spans="1:15">
      <c r="A6">
        <f>登録マスターデーター!$M$2</f>
        <v>0</v>
      </c>
      <c r="B6" t="str">
        <f>'個人戦申込用（県協会）カーニバル１枚目'!G18</f>
        <v/>
      </c>
      <c r="C6" t="str">
        <f>'個人戦申込用（県協会）カーニバル１枚目'!B18</f>
        <v>　</v>
      </c>
      <c r="D6" t="str">
        <f>'個人戦申込用（県協会）カーニバル１枚目'!F18</f>
        <v/>
      </c>
      <c r="E6" t="str">
        <f>'個人戦申込用（県協会）カーニバル１枚目'!F19</f>
        <v/>
      </c>
      <c r="H6">
        <f>'個人戦申込用（県協会）カーニバル１枚目'!C18</f>
        <v>0</v>
      </c>
      <c r="I6" t="str">
        <f>'個人戦申込用（県協会）カーニバル１枚目'!G19</f>
        <v/>
      </c>
      <c r="J6" t="str">
        <f>'個人戦申込用（県協会）カーニバル１枚目'!F18</f>
        <v/>
      </c>
      <c r="K6" t="str">
        <f>'個人戦申込用（県協会）カーニバル１枚目'!F19</f>
        <v/>
      </c>
      <c r="L6" t="str">
        <f>'個人戦申込用（県協会）カーニバル１枚目'!H18</f>
        <v/>
      </c>
      <c r="M6" t="str">
        <f>'個人戦申込用（県協会）カーニバル１枚目'!H19</f>
        <v/>
      </c>
      <c r="N6" s="1" t="str">
        <f>'個人戦申込用（県協会）カーニバル１枚目'!I18</f>
        <v xml:space="preserve"> </v>
      </c>
      <c r="O6" s="1" t="str">
        <f>'個人戦申込用（県協会）カーニバル１枚目'!I19</f>
        <v xml:space="preserve"> </v>
      </c>
    </row>
    <row r="7" spans="1:15">
      <c r="A7">
        <f>登録マスターデーター!$M$2</f>
        <v>0</v>
      </c>
      <c r="B7" t="str">
        <f>'個人戦申込用（県協会）カーニバル１枚目'!G20</f>
        <v/>
      </c>
      <c r="C7" t="str">
        <f>'個人戦申込用（県協会）カーニバル１枚目'!B20</f>
        <v>　</v>
      </c>
      <c r="D7" t="str">
        <f>'個人戦申込用（県協会）カーニバル１枚目'!F20</f>
        <v/>
      </c>
      <c r="E7" t="str">
        <f>'個人戦申込用（県協会）カーニバル１枚目'!F21</f>
        <v/>
      </c>
      <c r="H7">
        <f>'個人戦申込用（県協会）カーニバル１枚目'!C20</f>
        <v>0</v>
      </c>
      <c r="I7" t="str">
        <f>'個人戦申込用（県協会）カーニバル１枚目'!G21</f>
        <v/>
      </c>
      <c r="J7" t="str">
        <f>'個人戦申込用（県協会）カーニバル１枚目'!F20</f>
        <v/>
      </c>
      <c r="K7" t="str">
        <f>'個人戦申込用（県協会）カーニバル１枚目'!F21</f>
        <v/>
      </c>
      <c r="L7" t="str">
        <f>'個人戦申込用（県協会）カーニバル１枚目'!H20</f>
        <v/>
      </c>
      <c r="M7" t="str">
        <f>'個人戦申込用（県協会）カーニバル１枚目'!H21</f>
        <v/>
      </c>
      <c r="N7" s="1" t="str">
        <f>'個人戦申込用（県協会）カーニバル１枚目'!I20</f>
        <v xml:space="preserve"> </v>
      </c>
      <c r="O7" s="1" t="str">
        <f>'個人戦申込用（県協会）カーニバル１枚目'!I21</f>
        <v xml:space="preserve"> </v>
      </c>
    </row>
    <row r="8" spans="1:15">
      <c r="A8">
        <f>登録マスターデーター!$M$2</f>
        <v>0</v>
      </c>
      <c r="B8" t="str">
        <f>'個人戦申込用（県協会）カーニバル１枚目'!G22</f>
        <v/>
      </c>
      <c r="C8" t="str">
        <f>'個人戦申込用（県協会）カーニバル１枚目'!B22</f>
        <v>　</v>
      </c>
      <c r="D8" t="str">
        <f>'個人戦申込用（県協会）カーニバル１枚目'!F22</f>
        <v/>
      </c>
      <c r="E8" t="str">
        <f>'個人戦申込用（県協会）カーニバル１枚目'!F23</f>
        <v/>
      </c>
      <c r="H8">
        <f>'個人戦申込用（県協会）カーニバル１枚目'!C22</f>
        <v>0</v>
      </c>
      <c r="I8" t="str">
        <f>'個人戦申込用（県協会）カーニバル１枚目'!G23</f>
        <v/>
      </c>
      <c r="J8" t="str">
        <f>'個人戦申込用（県協会）カーニバル１枚目'!F22</f>
        <v/>
      </c>
      <c r="K8" t="str">
        <f>'個人戦申込用（県協会）カーニバル１枚目'!F23</f>
        <v/>
      </c>
      <c r="L8" t="str">
        <f>'個人戦申込用（県協会）カーニバル１枚目'!H22</f>
        <v/>
      </c>
      <c r="M8" t="str">
        <f>'個人戦申込用（県協会）カーニバル１枚目'!H23</f>
        <v/>
      </c>
      <c r="N8" s="1" t="str">
        <f>'個人戦申込用（県協会）カーニバル１枚目'!I22</f>
        <v xml:space="preserve"> </v>
      </c>
      <c r="O8" s="1" t="str">
        <f>'個人戦申込用（県協会）カーニバル１枚目'!I23</f>
        <v xml:space="preserve"> </v>
      </c>
    </row>
    <row r="9" spans="1:15">
      <c r="A9">
        <f>登録マスターデーター!$M$2</f>
        <v>0</v>
      </c>
      <c r="B9" t="str">
        <f>'個人戦申込用（県協会）カーニバル１枚目'!G24</f>
        <v/>
      </c>
      <c r="C9" t="str">
        <f>'個人戦申込用（県協会）カーニバル１枚目'!B24</f>
        <v>　</v>
      </c>
      <c r="D9" t="str">
        <f>'個人戦申込用（県協会）カーニバル１枚目'!F24</f>
        <v/>
      </c>
      <c r="E9" t="str">
        <f>'個人戦申込用（県協会）カーニバル１枚目'!F25</f>
        <v/>
      </c>
      <c r="H9">
        <f>'個人戦申込用（県協会）カーニバル１枚目'!C24</f>
        <v>0</v>
      </c>
      <c r="I9" t="str">
        <f>'個人戦申込用（県協会）カーニバル１枚目'!G25</f>
        <v/>
      </c>
      <c r="J9" t="str">
        <f>'個人戦申込用（県協会）カーニバル１枚目'!F24</f>
        <v/>
      </c>
      <c r="K9" t="str">
        <f>'個人戦申込用（県協会）カーニバル１枚目'!F25</f>
        <v/>
      </c>
      <c r="L9" t="str">
        <f>'個人戦申込用（県協会）カーニバル１枚目'!H24</f>
        <v/>
      </c>
      <c r="M9" t="str">
        <f>'個人戦申込用（県協会）カーニバル１枚目'!H25</f>
        <v/>
      </c>
      <c r="N9" s="1" t="str">
        <f>'個人戦申込用（県協会）カーニバル１枚目'!I24</f>
        <v xml:space="preserve"> </v>
      </c>
      <c r="O9" s="1" t="str">
        <f>'個人戦申込用（県協会）カーニバル１枚目'!I25</f>
        <v xml:space="preserve"> </v>
      </c>
    </row>
    <row r="10" spans="1:15">
      <c r="A10">
        <f>登録マスターデーター!$M$2</f>
        <v>0</v>
      </c>
      <c r="B10" t="str">
        <f>'個人戦申込用（県協会）カーニバル１枚目'!G26</f>
        <v/>
      </c>
      <c r="C10" t="str">
        <f>'個人戦申込用（県協会）カーニバル１枚目'!B26</f>
        <v>　</v>
      </c>
      <c r="D10" t="str">
        <f>'個人戦申込用（県協会）カーニバル１枚目'!F26</f>
        <v/>
      </c>
      <c r="E10" t="str">
        <f>'個人戦申込用（県協会）カーニバル１枚目'!F27</f>
        <v/>
      </c>
      <c r="H10">
        <f>'個人戦申込用（県協会）カーニバル１枚目'!C26</f>
        <v>0</v>
      </c>
      <c r="I10" t="str">
        <f>'個人戦申込用（県協会）カーニバル１枚目'!G27</f>
        <v/>
      </c>
      <c r="J10" t="str">
        <f>'個人戦申込用（県協会）カーニバル１枚目'!F26</f>
        <v/>
      </c>
      <c r="K10" t="str">
        <f>'個人戦申込用（県協会）カーニバル１枚目'!F27</f>
        <v/>
      </c>
      <c r="L10" t="str">
        <f>'個人戦申込用（県協会）カーニバル１枚目'!H26</f>
        <v/>
      </c>
      <c r="M10" t="str">
        <f>'個人戦申込用（県協会）カーニバル１枚目'!H27</f>
        <v/>
      </c>
      <c r="N10" s="1" t="str">
        <f>'個人戦申込用（県協会）カーニバル１枚目'!I26</f>
        <v xml:space="preserve"> </v>
      </c>
      <c r="O10" s="1" t="str">
        <f>'個人戦申込用（県協会）カーニバル１枚目'!I27</f>
        <v xml:space="preserve"> </v>
      </c>
    </row>
    <row r="11" spans="1:15">
      <c r="A11">
        <f>登録マスターデーター!$M$2</f>
        <v>0</v>
      </c>
      <c r="B11" t="str">
        <f>'個人戦申込用（県協会）カーニバル１枚目'!G28</f>
        <v/>
      </c>
      <c r="C11" t="str">
        <f>'個人戦申込用（県協会）カーニバル１枚目'!B28</f>
        <v>　</v>
      </c>
      <c r="D11" t="str">
        <f>'個人戦申込用（県協会）カーニバル１枚目'!F28</f>
        <v/>
      </c>
      <c r="E11" t="str">
        <f>'個人戦申込用（県協会）カーニバル１枚目'!F29</f>
        <v/>
      </c>
      <c r="H11">
        <f>'個人戦申込用（県協会）カーニバル１枚目'!C28</f>
        <v>0</v>
      </c>
      <c r="I11" t="str">
        <f>'個人戦申込用（県協会）カーニバル１枚目'!G29</f>
        <v/>
      </c>
      <c r="J11" t="str">
        <f>'個人戦申込用（県協会）カーニバル１枚目'!F28</f>
        <v/>
      </c>
      <c r="K11" t="str">
        <f>'個人戦申込用（県協会）カーニバル１枚目'!F29</f>
        <v/>
      </c>
      <c r="L11" t="str">
        <f>'個人戦申込用（県協会）カーニバル１枚目'!H28</f>
        <v/>
      </c>
      <c r="M11" t="str">
        <f>'個人戦申込用（県協会）カーニバル１枚目'!H29</f>
        <v/>
      </c>
      <c r="N11" s="1" t="str">
        <f>'個人戦申込用（県協会）カーニバル１枚目'!I28</f>
        <v xml:space="preserve"> </v>
      </c>
      <c r="O11" s="1" t="str">
        <f>'個人戦申込用（県協会）カーニバル１枚目'!I29</f>
        <v xml:space="preserve"> </v>
      </c>
    </row>
    <row r="12" spans="1:15">
      <c r="A12">
        <f>登録マスターデーター!$M$2</f>
        <v>0</v>
      </c>
      <c r="B12" t="str">
        <f>'個人戦申込用（県協会）カーニバル１枚目'!G30</f>
        <v/>
      </c>
      <c r="C12" t="str">
        <f>'個人戦申込用（県協会）カーニバル１枚目'!B30</f>
        <v>　</v>
      </c>
      <c r="D12" t="str">
        <f>'個人戦申込用（県協会）カーニバル１枚目'!F30</f>
        <v/>
      </c>
      <c r="E12" t="str">
        <f>'個人戦申込用（県協会）カーニバル１枚目'!F31</f>
        <v/>
      </c>
      <c r="H12">
        <f>'個人戦申込用（県協会）カーニバル１枚目'!C30</f>
        <v>0</v>
      </c>
      <c r="I12" t="str">
        <f>'個人戦申込用（県協会）カーニバル１枚目'!G31</f>
        <v/>
      </c>
      <c r="J12" t="str">
        <f>'個人戦申込用（県協会）カーニバル１枚目'!F30</f>
        <v/>
      </c>
      <c r="K12" t="str">
        <f>'個人戦申込用（県協会）カーニバル１枚目'!F31</f>
        <v/>
      </c>
      <c r="L12" t="str">
        <f>'個人戦申込用（県協会）カーニバル１枚目'!H30</f>
        <v/>
      </c>
      <c r="M12" t="str">
        <f>'個人戦申込用（県協会）カーニバル１枚目'!H31</f>
        <v/>
      </c>
      <c r="N12" s="1" t="str">
        <f>'個人戦申込用（県協会）カーニバル１枚目'!I30</f>
        <v xml:space="preserve"> </v>
      </c>
      <c r="O12" s="1" t="str">
        <f>'個人戦申込用（県協会）カーニバル１枚目'!I31</f>
        <v xml:space="preserve"> </v>
      </c>
    </row>
    <row r="13" spans="1:15">
      <c r="A13">
        <f>登録マスターデーター!$M$2</f>
        <v>0</v>
      </c>
      <c r="B13" t="str">
        <f>'個人戦申込用（県協会）カーニバル１枚目'!G32</f>
        <v/>
      </c>
      <c r="C13" t="str">
        <f>'個人戦申込用（県協会）カーニバル１枚目'!B32</f>
        <v>　</v>
      </c>
      <c r="D13" t="str">
        <f>'個人戦申込用（県協会）カーニバル１枚目'!F32</f>
        <v/>
      </c>
      <c r="E13" t="str">
        <f>'個人戦申込用（県協会）カーニバル１枚目'!F33</f>
        <v/>
      </c>
      <c r="H13">
        <f>'個人戦申込用（県協会）カーニバル１枚目'!C32</f>
        <v>0</v>
      </c>
      <c r="I13" t="str">
        <f>'個人戦申込用（県協会）カーニバル１枚目'!G33</f>
        <v/>
      </c>
      <c r="J13" t="str">
        <f>'個人戦申込用（県協会）カーニバル１枚目'!F32</f>
        <v/>
      </c>
      <c r="K13" t="str">
        <f>'個人戦申込用（県協会）カーニバル１枚目'!F33</f>
        <v/>
      </c>
      <c r="L13" t="str">
        <f>'個人戦申込用（県協会）カーニバル１枚目'!H32</f>
        <v/>
      </c>
      <c r="M13" t="str">
        <f>'個人戦申込用（県協会）カーニバル１枚目'!H33</f>
        <v/>
      </c>
      <c r="N13" s="1" t="str">
        <f>'個人戦申込用（県協会）カーニバル１枚目'!I32</f>
        <v xml:space="preserve"> </v>
      </c>
      <c r="O13" s="1" t="str">
        <f>'個人戦申込用（県協会）カーニバル１枚目'!I33</f>
        <v xml:space="preserve"> </v>
      </c>
    </row>
    <row r="14" spans="1:15">
      <c r="A14">
        <f>登録マスターデーター!$M$2</f>
        <v>0</v>
      </c>
      <c r="B14" t="str">
        <f>'個人戦申込用（県協会）カーニバル１枚目'!G34</f>
        <v/>
      </c>
      <c r="C14" t="str">
        <f>'個人戦申込用（県協会）カーニバル１枚目'!B34</f>
        <v>　</v>
      </c>
      <c r="D14" t="str">
        <f>'個人戦申込用（県協会）カーニバル１枚目'!F34</f>
        <v/>
      </c>
      <c r="E14" t="str">
        <f>'個人戦申込用（県協会）カーニバル１枚目'!F35</f>
        <v/>
      </c>
      <c r="H14">
        <f>'個人戦申込用（県協会）カーニバル１枚目'!C34</f>
        <v>0</v>
      </c>
      <c r="I14" t="str">
        <f>'個人戦申込用（県協会）カーニバル１枚目'!G35</f>
        <v/>
      </c>
      <c r="J14" t="str">
        <f>'個人戦申込用（県協会）カーニバル１枚目'!F34</f>
        <v/>
      </c>
      <c r="K14" t="str">
        <f>'個人戦申込用（県協会）カーニバル１枚目'!F35</f>
        <v/>
      </c>
      <c r="L14" t="str">
        <f>'個人戦申込用（県協会）カーニバル１枚目'!H34</f>
        <v/>
      </c>
      <c r="M14" t="str">
        <f>'個人戦申込用（県協会）カーニバル１枚目'!H35</f>
        <v/>
      </c>
      <c r="N14" s="1" t="str">
        <f>'個人戦申込用（県協会）カーニバル１枚目'!I34</f>
        <v xml:space="preserve"> </v>
      </c>
      <c r="O14" s="1" t="str">
        <f>'個人戦申込用（県協会）カーニバル１枚目'!I35</f>
        <v xml:space="preserve"> </v>
      </c>
    </row>
    <row r="15" spans="1:15">
      <c r="A15">
        <f>登録マスターデーター!$M$2</f>
        <v>0</v>
      </c>
      <c r="B15" t="str">
        <f>'個人戦申込用（県協会）カーニバル２枚目'!G10</f>
        <v/>
      </c>
      <c r="C15">
        <f>'個人戦申込用（県協会）カーニバル２枚目'!B10</f>
        <v>0</v>
      </c>
      <c r="D15" t="str">
        <f>'個人戦申込用（県協会）カーニバル２枚目'!F10</f>
        <v/>
      </c>
      <c r="E15" t="str">
        <f>'個人戦申込用（県協会）カーニバル２枚目'!F11</f>
        <v/>
      </c>
      <c r="H15">
        <f>'個人戦申込用（県協会）カーニバル２枚目'!C10</f>
        <v>0</v>
      </c>
      <c r="I15" t="str">
        <f>'個人戦申込用（県協会）カーニバル２枚目'!G11</f>
        <v/>
      </c>
      <c r="J15" t="str">
        <f>'個人戦申込用（県協会）カーニバル２枚目'!F10</f>
        <v/>
      </c>
      <c r="K15" t="str">
        <f>'個人戦申込用（県協会）カーニバル２枚目'!F11</f>
        <v/>
      </c>
      <c r="L15" t="str">
        <f>'個人戦申込用（県協会）カーニバル１枚目'!H10</f>
        <v/>
      </c>
      <c r="M15" t="str">
        <f>'個人戦申込用（県協会）カーニバル２枚目'!H11</f>
        <v/>
      </c>
      <c r="N15" s="1" t="str">
        <f>'個人戦申込用（県協会）カーニバル２枚目'!I10</f>
        <v xml:space="preserve"> </v>
      </c>
      <c r="O15" s="1" t="str">
        <f>'個人戦申込用（県協会）カーニバル２枚目'!I11</f>
        <v xml:space="preserve"> </v>
      </c>
    </row>
    <row r="16" spans="1:15" ht="14.25" customHeight="1">
      <c r="A16">
        <f>登録マスターデーター!$M$2</f>
        <v>0</v>
      </c>
      <c r="B16" t="str">
        <f>'個人戦申込用（県協会）カーニバル２枚目'!G12</f>
        <v/>
      </c>
      <c r="C16">
        <f>'個人戦申込用（県協会）カーニバル２枚目'!B12</f>
        <v>0</v>
      </c>
      <c r="D16" t="str">
        <f>'個人戦申込用（県協会）カーニバル２枚目'!F12</f>
        <v/>
      </c>
      <c r="E16" t="str">
        <f>'個人戦申込用（県協会）カーニバル２枚目'!F13</f>
        <v/>
      </c>
      <c r="H16">
        <f>'個人戦申込用（県協会）カーニバル２枚目'!C12</f>
        <v>0</v>
      </c>
      <c r="I16" t="str">
        <f>'個人戦申込用（県協会）カーニバル２枚目'!G13</f>
        <v/>
      </c>
      <c r="J16" t="str">
        <f>'個人戦申込用（県協会）カーニバル２枚目'!F12</f>
        <v/>
      </c>
      <c r="K16" t="str">
        <f>'個人戦申込用（県協会）カーニバル２枚目'!F13</f>
        <v/>
      </c>
      <c r="L16" t="str">
        <f>'個人戦申込用（県協会）カーニバル１枚目'!H12</f>
        <v/>
      </c>
      <c r="M16" t="str">
        <f>'個人戦申込用（県協会）カーニバル２枚目'!H13</f>
        <v/>
      </c>
      <c r="N16" s="1" t="str">
        <f>'個人戦申込用（県協会）カーニバル２枚目'!I12</f>
        <v xml:space="preserve"> </v>
      </c>
      <c r="O16" s="1" t="str">
        <f>'個人戦申込用（県協会）カーニバル２枚目'!I13</f>
        <v xml:space="preserve"> </v>
      </c>
    </row>
    <row r="17" spans="1:15">
      <c r="A17">
        <f>登録マスターデーター!$M$2</f>
        <v>0</v>
      </c>
      <c r="B17" t="str">
        <f>'個人戦申込用（県協会）カーニバル２枚目'!G14</f>
        <v/>
      </c>
      <c r="C17">
        <f>'個人戦申込用（県協会）カーニバル２枚目'!B14</f>
        <v>0</v>
      </c>
      <c r="D17" t="str">
        <f>'個人戦申込用（県協会）カーニバル２枚目'!F14</f>
        <v/>
      </c>
      <c r="E17" t="str">
        <f>'個人戦申込用（県協会）カーニバル２枚目'!F15</f>
        <v/>
      </c>
      <c r="H17">
        <f>'個人戦申込用（県協会）カーニバル２枚目'!C14</f>
        <v>0</v>
      </c>
      <c r="I17" t="str">
        <f>'個人戦申込用（県協会）カーニバル２枚目'!G15</f>
        <v/>
      </c>
      <c r="J17" t="str">
        <f>'個人戦申込用（県協会）カーニバル２枚目'!F14</f>
        <v/>
      </c>
      <c r="K17" t="str">
        <f>'個人戦申込用（県協会）カーニバル２枚目'!F15</f>
        <v/>
      </c>
      <c r="L17" t="str">
        <f>'個人戦申込用（県協会）カーニバル１枚目'!H14</f>
        <v/>
      </c>
      <c r="M17" t="str">
        <f>'個人戦申込用（県協会）カーニバル２枚目'!H15</f>
        <v/>
      </c>
      <c r="N17" s="1" t="str">
        <f>'個人戦申込用（県協会）カーニバル２枚目'!I14</f>
        <v xml:space="preserve"> </v>
      </c>
      <c r="O17" s="1" t="str">
        <f>'個人戦申込用（県協会）カーニバル２枚目'!I15</f>
        <v xml:space="preserve"> </v>
      </c>
    </row>
    <row r="18" spans="1:15">
      <c r="A18">
        <f>登録マスターデーター!$M$2</f>
        <v>0</v>
      </c>
      <c r="B18" t="str">
        <f>'個人戦申込用（県協会）カーニバル２枚目'!G16</f>
        <v/>
      </c>
      <c r="C18">
        <f>'個人戦申込用（県協会）カーニバル２枚目'!B16</f>
        <v>0</v>
      </c>
      <c r="D18" t="str">
        <f>'個人戦申込用（県協会）カーニバル２枚目'!F16</f>
        <v/>
      </c>
      <c r="E18" t="str">
        <f>'個人戦申込用（県協会）カーニバル２枚目'!F17</f>
        <v/>
      </c>
      <c r="H18">
        <f>'個人戦申込用（県協会）カーニバル２枚目'!C16</f>
        <v>0</v>
      </c>
      <c r="I18" t="str">
        <f>'個人戦申込用（県協会）カーニバル２枚目'!G17</f>
        <v/>
      </c>
      <c r="J18" t="str">
        <f>'個人戦申込用（県協会）カーニバル２枚目'!F16</f>
        <v/>
      </c>
      <c r="K18" t="str">
        <f>'個人戦申込用（県協会）カーニバル２枚目'!F17</f>
        <v/>
      </c>
      <c r="L18" t="str">
        <f>'個人戦申込用（県協会）カーニバル１枚目'!H16</f>
        <v/>
      </c>
      <c r="M18" t="str">
        <f>'個人戦申込用（県協会）カーニバル２枚目'!H17</f>
        <v/>
      </c>
      <c r="N18" s="1" t="str">
        <f>'個人戦申込用（県協会）カーニバル２枚目'!I16</f>
        <v xml:space="preserve"> </v>
      </c>
      <c r="O18" s="1" t="str">
        <f>'個人戦申込用（県協会）カーニバル２枚目'!I17</f>
        <v xml:space="preserve"> </v>
      </c>
    </row>
    <row r="19" spans="1:15">
      <c r="A19">
        <f>登録マスターデーター!$M$2</f>
        <v>0</v>
      </c>
      <c r="B19" t="str">
        <f>'個人戦申込用（県協会）カーニバル２枚目'!G18</f>
        <v/>
      </c>
      <c r="C19">
        <f>'個人戦申込用（県協会）カーニバル２枚目'!B18</f>
        <v>0</v>
      </c>
      <c r="D19" t="str">
        <f>'個人戦申込用（県協会）カーニバル２枚目'!F18</f>
        <v/>
      </c>
      <c r="E19" t="str">
        <f>'個人戦申込用（県協会）カーニバル２枚目'!F19</f>
        <v/>
      </c>
      <c r="H19">
        <f>'個人戦申込用（県協会）カーニバル２枚目'!C18</f>
        <v>0</v>
      </c>
      <c r="I19" t="str">
        <f>'個人戦申込用（県協会）カーニバル２枚目'!G19</f>
        <v/>
      </c>
      <c r="J19" t="str">
        <f>'個人戦申込用（県協会）カーニバル２枚目'!F18</f>
        <v/>
      </c>
      <c r="K19" t="str">
        <f>'個人戦申込用（県協会）カーニバル２枚目'!F19</f>
        <v/>
      </c>
      <c r="L19" t="str">
        <f>'個人戦申込用（県協会）カーニバル１枚目'!H18</f>
        <v/>
      </c>
      <c r="M19" t="str">
        <f>'個人戦申込用（県協会）カーニバル２枚目'!H19</f>
        <v/>
      </c>
      <c r="N19" s="1" t="str">
        <f>'個人戦申込用（県協会）カーニバル２枚目'!I18</f>
        <v xml:space="preserve"> </v>
      </c>
      <c r="O19" s="1" t="str">
        <f>'個人戦申込用（県協会）カーニバル２枚目'!I19</f>
        <v xml:space="preserve"> </v>
      </c>
    </row>
    <row r="20" spans="1:15">
      <c r="A20">
        <f>登録マスターデーター!$M$2</f>
        <v>0</v>
      </c>
      <c r="B20" t="str">
        <f>'個人戦申込用（県協会）カーニバル２枚目'!G20</f>
        <v/>
      </c>
      <c r="C20">
        <f>'個人戦申込用（県協会）カーニバル２枚目'!B20</f>
        <v>0</v>
      </c>
      <c r="D20" t="str">
        <f>'個人戦申込用（県協会）カーニバル２枚目'!F20</f>
        <v/>
      </c>
      <c r="E20" t="str">
        <f>'個人戦申込用（県協会）カーニバル２枚目'!F21</f>
        <v/>
      </c>
      <c r="H20">
        <f>'個人戦申込用（県協会）カーニバル２枚目'!C20</f>
        <v>0</v>
      </c>
      <c r="I20" t="str">
        <f>'個人戦申込用（県協会）カーニバル２枚目'!G21</f>
        <v/>
      </c>
      <c r="J20" t="str">
        <f>'個人戦申込用（県協会）カーニバル２枚目'!F20</f>
        <v/>
      </c>
      <c r="K20" t="str">
        <f>'個人戦申込用（県協会）カーニバル２枚目'!F21</f>
        <v/>
      </c>
      <c r="L20" t="str">
        <f>'個人戦申込用（県協会）カーニバル１枚目'!H20</f>
        <v/>
      </c>
      <c r="M20" t="str">
        <f>'個人戦申込用（県協会）カーニバル２枚目'!H21</f>
        <v/>
      </c>
      <c r="N20" s="1" t="str">
        <f>'個人戦申込用（県協会）カーニバル２枚目'!I20</f>
        <v xml:space="preserve"> </v>
      </c>
      <c r="O20" s="1" t="str">
        <f>'個人戦申込用（県協会）カーニバル２枚目'!I21</f>
        <v xml:space="preserve"> </v>
      </c>
    </row>
    <row r="21" spans="1:15">
      <c r="A21">
        <f>登録マスターデーター!$M$2</f>
        <v>0</v>
      </c>
      <c r="B21" t="str">
        <f>'個人戦申込用（県協会）カーニバル２枚目'!G22</f>
        <v/>
      </c>
      <c r="C21">
        <f>'個人戦申込用（県協会）カーニバル２枚目'!B22</f>
        <v>0</v>
      </c>
      <c r="D21" t="str">
        <f>'個人戦申込用（県協会）カーニバル２枚目'!F22</f>
        <v/>
      </c>
      <c r="E21" t="str">
        <f>'個人戦申込用（県協会）カーニバル２枚目'!F23</f>
        <v/>
      </c>
      <c r="H21">
        <f>'個人戦申込用（県協会）カーニバル２枚目'!C22</f>
        <v>0</v>
      </c>
      <c r="I21" t="str">
        <f>'個人戦申込用（県協会）カーニバル２枚目'!G23</f>
        <v/>
      </c>
      <c r="J21" t="str">
        <f>'個人戦申込用（県協会）カーニバル２枚目'!F22</f>
        <v/>
      </c>
      <c r="K21" t="str">
        <f>'個人戦申込用（県協会）カーニバル２枚目'!F23</f>
        <v/>
      </c>
      <c r="L21" t="str">
        <f>'個人戦申込用（県協会）カーニバル１枚目'!H22</f>
        <v/>
      </c>
      <c r="M21" t="str">
        <f>'個人戦申込用（県協会）カーニバル２枚目'!H23</f>
        <v/>
      </c>
      <c r="N21" s="1" t="str">
        <f>'個人戦申込用（県協会）カーニバル２枚目'!I22</f>
        <v xml:space="preserve"> </v>
      </c>
      <c r="O21" s="1" t="str">
        <f>'個人戦申込用（県協会）カーニバル２枚目'!I23</f>
        <v xml:space="preserve"> </v>
      </c>
    </row>
    <row r="22" spans="1:15">
      <c r="A22">
        <f>登録マスターデーター!$M$2</f>
        <v>0</v>
      </c>
      <c r="B22" t="str">
        <f>'個人戦申込用（県協会）カーニバル２枚目'!G24</f>
        <v/>
      </c>
      <c r="C22">
        <f>'個人戦申込用（県協会）カーニバル２枚目'!B24</f>
        <v>0</v>
      </c>
      <c r="D22" t="str">
        <f>'個人戦申込用（県協会）カーニバル２枚目'!F24</f>
        <v/>
      </c>
      <c r="E22" t="str">
        <f>'個人戦申込用（県協会）カーニバル２枚目'!F25</f>
        <v/>
      </c>
      <c r="H22">
        <f>'個人戦申込用（県協会）カーニバル２枚目'!C24</f>
        <v>0</v>
      </c>
      <c r="I22" t="str">
        <f>'個人戦申込用（県協会）カーニバル２枚目'!G25</f>
        <v/>
      </c>
      <c r="J22" t="str">
        <f>'個人戦申込用（県協会）カーニバル２枚目'!F24</f>
        <v/>
      </c>
      <c r="K22" t="str">
        <f>'個人戦申込用（県協会）カーニバル２枚目'!F25</f>
        <v/>
      </c>
      <c r="L22" t="str">
        <f>'個人戦申込用（県協会）カーニバル１枚目'!H24</f>
        <v/>
      </c>
      <c r="M22" t="str">
        <f>'個人戦申込用（県協会）カーニバル２枚目'!H25</f>
        <v/>
      </c>
      <c r="N22" s="1" t="str">
        <f>'個人戦申込用（県協会）カーニバル２枚目'!I24</f>
        <v xml:space="preserve"> </v>
      </c>
      <c r="O22" s="1" t="str">
        <f>'個人戦申込用（県協会）カーニバル２枚目'!I25</f>
        <v xml:space="preserve"> </v>
      </c>
    </row>
    <row r="23" spans="1:15">
      <c r="A23">
        <f>登録マスターデーター!$M$2</f>
        <v>0</v>
      </c>
      <c r="B23" t="str">
        <f>'個人戦申込用（県協会）カーニバル２枚目'!G26</f>
        <v/>
      </c>
      <c r="C23">
        <f>'個人戦申込用（県協会）カーニバル２枚目'!B26</f>
        <v>0</v>
      </c>
      <c r="D23" t="str">
        <f>'個人戦申込用（県協会）カーニバル２枚目'!F26</f>
        <v/>
      </c>
      <c r="E23" t="str">
        <f>'個人戦申込用（県協会）カーニバル２枚目'!F27</f>
        <v/>
      </c>
      <c r="H23">
        <f>'個人戦申込用（県協会）カーニバル２枚目'!C26</f>
        <v>0</v>
      </c>
      <c r="I23" t="str">
        <f>'個人戦申込用（県協会）カーニバル２枚目'!G27</f>
        <v/>
      </c>
      <c r="J23" t="str">
        <f>'個人戦申込用（県協会）カーニバル２枚目'!F26</f>
        <v/>
      </c>
      <c r="K23" t="str">
        <f>'個人戦申込用（県協会）カーニバル２枚目'!F27</f>
        <v/>
      </c>
      <c r="L23" t="str">
        <f>'個人戦申込用（県協会）カーニバル１枚目'!H26</f>
        <v/>
      </c>
      <c r="M23" t="str">
        <f>'個人戦申込用（県協会）カーニバル２枚目'!H27</f>
        <v/>
      </c>
      <c r="N23" s="1" t="str">
        <f>'個人戦申込用（県協会）カーニバル２枚目'!I26</f>
        <v xml:space="preserve"> </v>
      </c>
      <c r="O23" s="1" t="str">
        <f>'個人戦申込用（県協会）カーニバル２枚目'!I27</f>
        <v xml:space="preserve"> </v>
      </c>
    </row>
    <row r="24" spans="1:15">
      <c r="A24">
        <f>登録マスターデーター!$M$2</f>
        <v>0</v>
      </c>
      <c r="B24" t="str">
        <f>'個人戦申込用（県協会）カーニバル２枚目'!G28</f>
        <v/>
      </c>
      <c r="C24">
        <f>'個人戦申込用（県協会）カーニバル２枚目'!B28</f>
        <v>0</v>
      </c>
      <c r="D24" t="str">
        <f>'個人戦申込用（県協会）カーニバル２枚目'!F28</f>
        <v/>
      </c>
      <c r="E24" t="str">
        <f>'個人戦申込用（県協会）カーニバル２枚目'!F29</f>
        <v/>
      </c>
      <c r="H24">
        <f>'個人戦申込用（県協会）カーニバル２枚目'!C28</f>
        <v>0</v>
      </c>
      <c r="I24" t="str">
        <f>'個人戦申込用（県協会）カーニバル２枚目'!G29</f>
        <v/>
      </c>
      <c r="J24" t="str">
        <f>'個人戦申込用（県協会）カーニバル２枚目'!F28</f>
        <v/>
      </c>
      <c r="K24" t="str">
        <f>'個人戦申込用（県協会）カーニバル２枚目'!F29</f>
        <v/>
      </c>
      <c r="L24" t="str">
        <f>'個人戦申込用（県協会）カーニバル１枚目'!H28</f>
        <v/>
      </c>
      <c r="M24" t="str">
        <f>'個人戦申込用（県協会）カーニバル２枚目'!H29</f>
        <v/>
      </c>
      <c r="N24" s="1" t="str">
        <f>'個人戦申込用（県協会）カーニバル２枚目'!I28</f>
        <v xml:space="preserve"> </v>
      </c>
      <c r="O24" s="1" t="str">
        <f>'個人戦申込用（県協会）カーニバル２枚目'!I29</f>
        <v xml:space="preserve"> </v>
      </c>
    </row>
    <row r="25" spans="1:15">
      <c r="A25">
        <f>登録マスターデーター!$M$2</f>
        <v>0</v>
      </c>
      <c r="B25" t="str">
        <f>'個人戦申込用（県協会）カーニバル２枚目'!G30</f>
        <v/>
      </c>
      <c r="C25">
        <f>'個人戦申込用（県協会）カーニバル２枚目'!B30</f>
        <v>0</v>
      </c>
      <c r="D25" t="str">
        <f>'個人戦申込用（県協会）カーニバル２枚目'!F30</f>
        <v/>
      </c>
      <c r="E25" t="str">
        <f>'個人戦申込用（県協会）カーニバル２枚目'!F31</f>
        <v/>
      </c>
      <c r="H25">
        <f>'個人戦申込用（県協会）カーニバル２枚目'!C30</f>
        <v>0</v>
      </c>
      <c r="I25" t="str">
        <f>'個人戦申込用（県協会）カーニバル２枚目'!G31</f>
        <v/>
      </c>
      <c r="J25" t="str">
        <f>'個人戦申込用（県協会）カーニバル２枚目'!F30</f>
        <v/>
      </c>
      <c r="K25" t="str">
        <f>'個人戦申込用（県協会）カーニバル２枚目'!F31</f>
        <v/>
      </c>
      <c r="L25" t="str">
        <f>'個人戦申込用（県協会）カーニバル１枚目'!H30</f>
        <v/>
      </c>
      <c r="M25" t="str">
        <f>'個人戦申込用（県協会）カーニバル２枚目'!H31</f>
        <v/>
      </c>
      <c r="N25" s="1" t="str">
        <f>'個人戦申込用（県協会）カーニバル２枚目'!I30</f>
        <v xml:space="preserve"> </v>
      </c>
      <c r="O25" s="1" t="str">
        <f>'個人戦申込用（県協会）カーニバル２枚目'!I31</f>
        <v xml:space="preserve"> </v>
      </c>
    </row>
    <row r="26" spans="1:15">
      <c r="A26">
        <f>登録マスターデーター!$M$2</f>
        <v>0</v>
      </c>
      <c r="B26" t="str">
        <f>'個人戦申込用（県協会）カーニバル２枚目'!G32</f>
        <v/>
      </c>
      <c r="C26">
        <f>'個人戦申込用（県協会）カーニバル２枚目'!B32</f>
        <v>0</v>
      </c>
      <c r="D26" t="str">
        <f>'個人戦申込用（県協会）カーニバル２枚目'!F32</f>
        <v/>
      </c>
      <c r="E26" t="str">
        <f>'個人戦申込用（県協会）カーニバル２枚目'!F33</f>
        <v/>
      </c>
      <c r="H26">
        <f>'個人戦申込用（県協会）カーニバル２枚目'!C32</f>
        <v>0</v>
      </c>
      <c r="I26" t="str">
        <f>'個人戦申込用（県協会）カーニバル２枚目'!G33</f>
        <v/>
      </c>
      <c r="J26" t="str">
        <f>'個人戦申込用（県協会）カーニバル２枚目'!F32</f>
        <v/>
      </c>
      <c r="K26" t="str">
        <f>'個人戦申込用（県協会）カーニバル２枚目'!F33</f>
        <v/>
      </c>
      <c r="L26" t="str">
        <f>'個人戦申込用（県協会）カーニバル１枚目'!H32</f>
        <v/>
      </c>
      <c r="M26" t="str">
        <f>'個人戦申込用（県協会）カーニバル２枚目'!H33</f>
        <v/>
      </c>
      <c r="N26" s="1" t="str">
        <f>'個人戦申込用（県協会）カーニバル２枚目'!I32</f>
        <v xml:space="preserve"> </v>
      </c>
      <c r="O26" s="1" t="str">
        <f>'個人戦申込用（県協会）カーニバル２枚目'!I33</f>
        <v xml:space="preserve"> </v>
      </c>
    </row>
    <row r="27" spans="1:15">
      <c r="A27">
        <f>登録マスターデーター!$M$2</f>
        <v>0</v>
      </c>
      <c r="B27" t="str">
        <f>'個人戦申込用（県協会）カーニバル２枚目'!G34</f>
        <v/>
      </c>
      <c r="C27">
        <f>'個人戦申込用（県協会）カーニバル２枚目'!B34</f>
        <v>0</v>
      </c>
      <c r="D27" t="str">
        <f>'個人戦申込用（県協会）カーニバル２枚目'!F34</f>
        <v/>
      </c>
      <c r="E27" t="str">
        <f>'個人戦申込用（県協会）カーニバル２枚目'!F35</f>
        <v/>
      </c>
      <c r="H27">
        <f>'個人戦申込用（県協会）カーニバル２枚目'!C34</f>
        <v>0</v>
      </c>
      <c r="I27" t="str">
        <f>'個人戦申込用（県協会）カーニバル２枚目'!G35</f>
        <v/>
      </c>
      <c r="J27" t="str">
        <f>'個人戦申込用（県協会）カーニバル２枚目'!F34</f>
        <v/>
      </c>
      <c r="K27" t="str">
        <f>'個人戦申込用（県協会）カーニバル２枚目'!F35</f>
        <v/>
      </c>
      <c r="L27" t="str">
        <f>'個人戦申込用（県協会）カーニバル１枚目'!H34</f>
        <v/>
      </c>
      <c r="M27" t="str">
        <f>'個人戦申込用（県協会）カーニバル２枚目'!H35</f>
        <v/>
      </c>
      <c r="N27" s="1" t="str">
        <f>'個人戦申込用（県協会）カーニバル２枚目'!I34</f>
        <v xml:space="preserve"> </v>
      </c>
      <c r="O27" s="1" t="str">
        <f>'個人戦申込用（県協会）カーニバル２枚目'!I35</f>
        <v xml:space="preserve"> </v>
      </c>
    </row>
  </sheetData>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登録マスターデーター</vt:lpstr>
      <vt:lpstr>登録名簿</vt:lpstr>
      <vt:lpstr>個人戦申込用（県協会）カーニバル１枚目</vt:lpstr>
      <vt:lpstr>個人戦申込用（県協会）カーニバル２枚目</vt:lpstr>
      <vt:lpstr>エントリー読込中継</vt:lpstr>
      <vt:lpstr>登録マスターデーター!danntai</vt:lpstr>
      <vt:lpstr>'個人戦申込用（県協会）カーニバル１枚目'!Print_Area</vt:lpstr>
      <vt:lpstr>'個人戦申込用（県協会）カーニバル２枚目'!Print_Area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yoshioka</dc:creator>
  <cp:lastModifiedBy>miyamoto</cp:lastModifiedBy>
  <cp:lastPrinted>2016-11-18T16:11:33Z</cp:lastPrinted>
  <dcterms:created xsi:type="dcterms:W3CDTF">2016-01-27T02:43:25Z</dcterms:created>
  <dcterms:modified xsi:type="dcterms:W3CDTF">2016-12-07T07:46:18Z</dcterms:modified>
</cp:coreProperties>
</file>